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824" firstSheet="1" activeTab="9"/>
  </bookViews>
  <sheets>
    <sheet name="SVE" sheetId="1" state="hidden" r:id="rId1"/>
    <sheet name="Naslovnica" sheetId="2" r:id="rId2"/>
    <sheet name="1.  RUSENJA" sheetId="3" r:id="rId3"/>
    <sheet name="2. ZIDARSKI" sheetId="4" r:id="rId4"/>
    <sheet name="3. FASADERSKI" sheetId="5" r:id="rId5"/>
    <sheet name="4. LIMARSKI" sheetId="6" r:id="rId6"/>
    <sheet name="5. TESARSKI i KROV" sheetId="7" r:id="rId7"/>
    <sheet name="6. GIPSKARTONSKI" sheetId="8" r:id="rId8"/>
    <sheet name="7. SOB. LIČILAČKI" sheetId="9" r:id="rId9"/>
    <sheet name="8. ELEKTROTEHNIČKI RADOVI" sheetId="10" r:id="rId10"/>
    <sheet name="REKAPITULACIJA" sheetId="11" r:id="rId11"/>
  </sheets>
  <externalReferences>
    <externalReference r:id="rId14"/>
    <externalReference r:id="rId15"/>
  </externalReferences>
  <definedNames>
    <definedName name="Arm_beton">#REF!</definedName>
    <definedName name="Armiracki">#REF!</definedName>
    <definedName name="Betonski" localSheetId="1">#REF!</definedName>
    <definedName name="Betonski">#REF!</definedName>
    <definedName name="Izolateri">#REF!</definedName>
    <definedName name="Pero">'[1]1.  ZEMLJANI'!$A$3:$H$28</definedName>
    <definedName name="_xlnm.Print_Area" localSheetId="2">'1.  RUSENJA'!$A$1:$H$43</definedName>
    <definedName name="_xlnm.Print_Area" localSheetId="3">'2. ZIDARSKI'!$A$1:$H$24</definedName>
    <definedName name="_xlnm.Print_Area" localSheetId="4">'3. FASADERSKI'!$A$1:$H$22</definedName>
    <definedName name="_xlnm.Print_Area" localSheetId="5">'4. LIMARSKI'!$A$1:$H$43</definedName>
    <definedName name="_xlnm.Print_Area" localSheetId="6">'5. TESARSKI i KROV'!$A$1:$H$56</definedName>
    <definedName name="_xlnm.Print_Area" localSheetId="7">'6. GIPSKARTONSKI'!$A$1:$H$18</definedName>
    <definedName name="_xlnm.Print_Area" localSheetId="8">'7. SOB. LIČILAČKI'!$A$1:$H$24</definedName>
    <definedName name="_xlnm.Print_Area" localSheetId="9">'8. ELEKTROTEHNIČKI RADOVI'!$A$1:$H$29</definedName>
    <definedName name="_xlnm.Print_Area" localSheetId="1">'Naslovnica'!$A$1:$D$47</definedName>
    <definedName name="_xlnm.Print_Area" localSheetId="10">'REKAPITULACIJA'!$A$1:$H$42</definedName>
    <definedName name="Tesarski">#REF!</definedName>
    <definedName name="Zemljani" localSheetId="1">#REF!</definedName>
    <definedName name="Zemljani">'1.  RUSENJA'!$A$2:$K$42</definedName>
  </definedNames>
  <calcPr fullCalcOnLoad="1"/>
</workbook>
</file>

<file path=xl/sharedStrings.xml><?xml version="1.0" encoding="utf-8"?>
<sst xmlns="http://schemas.openxmlformats.org/spreadsheetml/2006/main" count="1249" uniqueCount="623">
  <si>
    <t>c) Modularne veličine 80/160</t>
  </si>
  <si>
    <t>02.04.013.</t>
  </si>
  <si>
    <t xml:space="preserve">- sve potrebne predradnje: kitanje manjih oštećenja i pukotina, brušenja, čišćenja, neutraliziranje, impregniranje, višestruko gletanje disperzivnim kitom. </t>
  </si>
  <si>
    <t>- boja za  pojedine elemente prema izboru projektanta                  .</t>
  </si>
  <si>
    <t>08.</t>
  </si>
  <si>
    <t>FASADERSKI RADOVI</t>
  </si>
  <si>
    <t>UKUPNO FASADERSKI RADOVI</t>
  </si>
  <si>
    <t>Dobava materijala i opločenje podnožja zidova (sokla) balkona i terasa jednim redom keramičkih silikatnih protukliznih podnih pločica betonskim ljepilom. Jednobojne pločice po izboru projektanta, veličine 20 x 20 cm, I klase, s otvorenom fugom. U cijenu s</t>
  </si>
  <si>
    <t>Demontaža drvene krovne konstrukcije s odlaganjem na udaljenost do 50 m.</t>
  </si>
  <si>
    <t>01.01.003.</t>
  </si>
  <si>
    <t>Demontaža, utovar i odvoz krovne limarije i limarije odvodnih oborinskih voda na odlagalište udaljeno do 50 m.</t>
  </si>
  <si>
    <t>m1</t>
  </si>
  <si>
    <t>01.01.004.</t>
  </si>
  <si>
    <t>Dobava betona, ugradba u konstrukciju i njegovanje armiranobetonske temeljne ploče u zemlji debljine 35 cm, marke betona MB-30, u glatkoj oplati.</t>
  </si>
  <si>
    <t>01.03.002.</t>
  </si>
  <si>
    <t>Dobava materijala i izrada teraco poda u stubišnim hodnicima i podestima debljine 2-3 cm. Stavka obuhvaća pripremu podloge, nanošenje smjese i izravnavanje, brušenje, kitanje, glačanje, te čišćenje površine i zaštitu. Sastav mješavine i boja po izboru pro</t>
  </si>
  <si>
    <t>02.10.002.</t>
  </si>
  <si>
    <t>Dobava betona, ugradba u konstrukciju i njegovanje armirano - betonskih podpornih i obodnih zidova podzemnih etaža u jednostranoj glatkoj oplati, velikog presjeka (više od 0,30 m3 betona na m2 ), marke betona MB-30, debljine zida 40 cm. Sve kompletno s iz</t>
  </si>
  <si>
    <t>01.03.013.</t>
  </si>
  <si>
    <t>Dobava betona, ugradba u konstrukciju i njegovanje armirano - betonskih zidova skloništa u dvostranoj glatkoj oplati, srednjeg presjeka (od 0,12-0,30 m3  betona na m2 ), marke betona MB-30, debljine zida 30 cm. Sve kompletno s izvedbom potrebnih šliceva z</t>
  </si>
  <si>
    <t>01.03.014.</t>
  </si>
  <si>
    <t>Dobava betona, ugradba u konstrukciju i njegovanje armirano - betonskih zidova skloništa u dvostranoj glatkoj oplati, srednjeg presjeka ( od 0,12-0,30 m3   betona na m2 ), marke betona MB-30, debljine zida 25 cm. Sve kompletno s izvedbom potrebnih šliceva</t>
  </si>
  <si>
    <t>01.03.015.</t>
  </si>
  <si>
    <t xml:space="preserve">Izrada montažno - demontažne cijevne fasadne skele s podnicama, ogradom u visini svake etaže i lazilima visine do 20 m. U cijenu uključiti dovoz, montažu i demontažu elemenata. Skela služi za izvedbu svih zidarskih, fasaderskih i ostalih završnih radova. </t>
  </si>
  <si>
    <t xml:space="preserve">01.07.002. </t>
  </si>
  <si>
    <t xml:space="preserve">Dobava betona, ugradba u konstrukciju i njegovanje armirano - betonskih moiner stijenki balkona i terasa u glatkoj obostranoj oplati, malog presjeka (do 0,12 m3   betona na m), marke betona MB-30. </t>
  </si>
  <si>
    <t>UKUPNO ARMIRANO - BETONSKI RADOVI:</t>
  </si>
  <si>
    <t>4.</t>
  </si>
  <si>
    <t>01.04.</t>
  </si>
  <si>
    <t>ARMIRAČKI RADOVI</t>
  </si>
  <si>
    <t>©</t>
  </si>
  <si>
    <t>Tu dolaze stavke od Berka</t>
  </si>
  <si>
    <t>UKUPNO ARMIRAČKI RADOVI:</t>
  </si>
  <si>
    <t>5.</t>
  </si>
  <si>
    <t>01.05.</t>
  </si>
  <si>
    <t>ZIDARSKI RADOVI</t>
  </si>
  <si>
    <t>01.05.001.</t>
  </si>
  <si>
    <t>Izrada, postavljanje i skidanje oplate naborane, kose  i nagnute ploče stubišta od vodootporne šperploče, s podu-piranjem, uredne izvedbe za vidljiv beton bez završne obrade. U jediničnu cijenu oplate uključeni su kompletni troškovi montaže, demontaže i a</t>
  </si>
  <si>
    <t>01.06.010.</t>
  </si>
  <si>
    <t>UKUPNO LIMARSKI RADOVI</t>
  </si>
  <si>
    <t>Dobava materijala i postavljanje hidro-izolacije Brass pod ravnom temeljnom pločom. Hidroizolacija je tipa "Rhepanol 2.5 fk" i postavlja se na pripremljenu betonsku podlogu. Stavka obuhvaća i sve potrebne od proizvođača specificirane radove i materijal.</t>
  </si>
  <si>
    <t>01.08.002.</t>
  </si>
  <si>
    <t>Dobava materijala i postavljanje vertikalne hidroizolacije  Brass na obodne zidove podzemnih etaža. Hidroizolacija je tipa "Rhepanol 2.5 fk" i postavlja se na pripremljenu betonsku podlogu, a prije betoniranja obodnih zidova. Stavka obuhvaća i sve potrebn</t>
  </si>
  <si>
    <t>01.08.003.</t>
  </si>
  <si>
    <t>SOBOSLIKARSKO - LIČILAČKI RADOVI</t>
  </si>
  <si>
    <t>02.02.001.</t>
  </si>
  <si>
    <t>Priprema i ličenje podloga unutrašnjih stropova za završne soboslikarske premaze dvostrukim glačanjem (gletanjem) disperzivnim kitom. Stavka obuhvaća: brušenje i čišćenje, neutraliziranje, kitanje manjih oštećenja i pukotina, impregniranje, i završno prev</t>
  </si>
  <si>
    <t/>
  </si>
  <si>
    <t>Zidanje zidova prizemlja i katova punom  opekom NF u cementnom mortu M-10. Debljina zidova 25 cm. Dobava materijala i izvedba, kao i izrada potrebne skele, te transport materijala do mjesta ugradbe.</t>
  </si>
  <si>
    <t>01.05.003.</t>
  </si>
  <si>
    <t>Dobava materijala, dvostruko brušenje parketa, kitanje drvenom pilovinom i fino brušenje  ostruganog parketa, te lakiranje bezbojnim mat lakom za  parkete u tri sloja. U cijenu stavke uračunat je sav potreban transport, materijal i pribor po preporuci pro</t>
  </si>
  <si>
    <t>02.08.003.</t>
  </si>
  <si>
    <t>Oblaganje podova prirodnim kamenom -paljenim granitom, debljine ploča 3 cm, vrste i boje po izboru projektanta. Ploče se polažu u sloj cementnog morta vlažne konzistencije. Dobava materijala, unutrašnji transport i opločenje, zaljevanje cementnim mortom i</t>
  </si>
  <si>
    <t>02.11.003.</t>
  </si>
  <si>
    <t>Strojno žbukanje zidova štrcanjem cijele površine cementnim mortom, debljine min 1 cm, s ulaganjem metalnog Rabitz pletiva koje se pričvrsnicama ( 10 kom / m2 ) fiksira na zid. Rabicirani cementni špric mora odležati minimalno tri tjedna nakon čega se nan</t>
  </si>
  <si>
    <t xml:space="preserve"> ( "Samoborka" , Samobor).</t>
  </si>
  <si>
    <t>02.01.002.</t>
  </si>
  <si>
    <t>Doprema i montaža tipskih hermetičkih metalnih vrata za sklonište, koja su otporna na neposredno mehaničko, toplinsko i radijacijsko djelovanje, veličine 800/1800 mm. U cijenu stavke uključen je sav potreban transport, materijal, pribor te spojni materija</t>
  </si>
  <si>
    <t>02.04.011.</t>
  </si>
  <si>
    <t>Doprema i montaža tipskih metalnih vrata za sklonište. U cijenu stavke uključen je sav potreban transport, materijal, pribor te spojni materijal i ugradba.</t>
  </si>
  <si>
    <t>a) Veličine 625/1800 mm</t>
  </si>
  <si>
    <t>b) Veličine 800/1800 mm</t>
  </si>
  <si>
    <t>02.04.012.</t>
  </si>
  <si>
    <t>01.05.008.</t>
  </si>
  <si>
    <t>Oblaganje pokrovnim kamenom zidova obloženih kamenom. Pokrivanje se vrši prirodnim kamenom -paljenim granitom, debljine ploča 3 cm, širine ploča 25 cm, vrste i boje po izboru projektanta. Ploče se polažu u sloj cementnog morta vlažne konzistencije. Dobava</t>
  </si>
  <si>
    <t>UKUPNO KAMENARSKI RADOVI:</t>
  </si>
  <si>
    <t>ZELENI KROVOVI:</t>
  </si>
  <si>
    <t>02.11.001</t>
  </si>
  <si>
    <t xml:space="preserve">Izrada, doprema i montaža obodne čelične konstrukcije stubišta u dijelu zgrade prema Savskoj cesti. Konstrukcija se sastoji od čeličnih valjanih profila  IPE - 20 međusobno varenih i sidrenih u armirano - betonsku konstrukciju, a prema detaljnim nacrtima </t>
  </si>
  <si>
    <t>kg</t>
  </si>
  <si>
    <t>02.04.008.</t>
  </si>
  <si>
    <t xml:space="preserve">Dobava materijala, izrada i montaža horizontalnog limenog pokrova s okapnicama na masivne ograde terasa i ravnih krovova s izravnim ili neizravnim pričvršćivanjem. Limeni pokrov od  titan-cink lima debljine ploča 0,7 mm, razvijene širine 40 cm. Izrada uz </t>
  </si>
  <si>
    <t>UKUPNO LIMARSKI RADOVI :</t>
  </si>
  <si>
    <t>02.08.</t>
  </si>
  <si>
    <t>PARKETARSKI RADOVI</t>
  </si>
  <si>
    <t>02.02.002.</t>
  </si>
  <si>
    <t>Dobava materijala i opločenje zidova u kupaonicama do visine 200 cm zidnim jednobojnim mat glaziranim keramičkim pločicama po izboru projektanta, veličine 20 x 20 cm, I klase, složene u šah polja, s otvorenom fugom. Keramičke pločice ljepe se na ohrapavlj</t>
  </si>
  <si>
    <t>02.09.005.</t>
  </si>
  <si>
    <t xml:space="preserve">Izrada, doprema i montaža čelične ograde podrumskog stubišta u dijelu zgrade prema Savskoj cesti. Ogradu treba načiniti prema detaljnim nacrtima. U cijenu stavke uključen je sav potreban transport, materijal, pribor te spojni materijal i ugradba. Obračun </t>
  </si>
  <si>
    <t>02.04.004.</t>
  </si>
  <si>
    <t>Dobava betona, ugradba u konstrukciju i njegovanje naborane armiranobetonske ploče slobodno-podestnog stubišta dijela zgrade na Savskoj cesti debljine 12 cm, srednjeg presjeka (od 0,12-0,30 m3  betona na m2 ). Završna izvedba u glatkoj oplati, marke beton</t>
  </si>
  <si>
    <t>01.03.007.</t>
  </si>
  <si>
    <t>Dobava betona, ugradba u konstrukciju i njegovanje armiranobetonske ploče stubišta debljine 12 cm, srednjeg presjeka (od 0,12-0,30 m3  betona na m2 ). Završna izvedba u glatkoj oplati, marke betona MB-30.</t>
  </si>
  <si>
    <t>01.03.008.</t>
  </si>
  <si>
    <t>Dobava betona, ugradba u konstrukciju i njegovanje armiranobetonske ploče stubišta debljine 16 cm, srednjeg presjeka (od 0,12-0,30 m3  betona na m2 ). Završna izvedba u glatkoj oplati, marke betona MB-30.</t>
  </si>
  <si>
    <t>01.03.009.</t>
  </si>
  <si>
    <t>Dobava materijala, unutrašnji transport i izrada betonske vezane podloge padnog betona MB - 20, debljine 8 cm (položene direktno na konstrukciju)  na rampi prema Lomničkoj ulici. Stavka obuhvaća pripremu površina, razastiranje i ugradbu podloge, završnu o</t>
  </si>
  <si>
    <t>01.02.009.</t>
  </si>
  <si>
    <t xml:space="preserve">Ugradba okvira ležećeg strugala za čišćenje obuće veličine 150/60 cm i 120/60 cm. </t>
  </si>
  <si>
    <t>02.08.001.</t>
  </si>
  <si>
    <t>Dobava materijala i postavljanje hrastovog parketa  l. klase u stanove i poslovni prostor, dimenzija daščice 500 / 55 mm, standardne kvalitete, debljine  22,5 mm. U cijenu stavke uračunata je priprema površine za polaganje  parketa, polaganje parketa ljep</t>
  </si>
  <si>
    <t>02.08.002.</t>
  </si>
  <si>
    <t>- cijevna fasadna skela obračunata u fasaderskim radovima</t>
  </si>
  <si>
    <t>- u svim stavkama uključeno sav vezni materijal, kuke, silikonski kit, podložna protukondezna folija itd.</t>
  </si>
  <si>
    <t>GIPSKARTONSKI PREGRADNI ZIDOVI I STROPOVI</t>
  </si>
  <si>
    <t>Svi radovi trebaju biti izvedeni prema specifikaciji proizvođača. U cijenu svake pojedine stavke uključen sav potreban materijal (ploče, čelični nosači, spojni elementi, vijci, držači, kit, trake za spojeve).</t>
  </si>
  <si>
    <t>Svi radovi trebaju biti izvedeni i u potpunosti pripremljeni za soboslikačke radove.</t>
  </si>
  <si>
    <t>U cijenu uključeno i dobava i postava mineralne vune za sve stavke gdje je navedena.</t>
  </si>
  <si>
    <t>Izrada, postavljanje i skidanje oplate ravnih greda i navoja pravokutnog presjeka od vodootporne šperploče u izvedbi za završnu obradu betonske površine, uz podupiranje. U jediničnu cijenu oplate uključeni su kompletni troškovi montaže, demontaže i amorti</t>
  </si>
  <si>
    <t>01.06.011.</t>
  </si>
  <si>
    <t>Skidanje pokrova krova s odlaganjem na odlagalište udaljenosti do 50 m.</t>
  </si>
  <si>
    <t>m2</t>
  </si>
  <si>
    <t>01.01.002.</t>
  </si>
  <si>
    <t xml:space="preserve">Dobava i ugradba jednostrukih plastičnih balkonskih vrata s trostrukim brtvljenjem. Vrata su ostakljena izolacijskim staklom debljine 8+16+4 mm. Sva vratna krila su otklopno zaokretna. U cijeni vrata uključen je i sav funkcionalni okov i brave, vanjske i </t>
  </si>
  <si>
    <t>a) Veličina 190/240 cm</t>
  </si>
  <si>
    <t>b) Veličina 170/240 cm</t>
  </si>
  <si>
    <t>c) Veličina   90/240 cm</t>
  </si>
  <si>
    <t>d) Veličina 290/240 cm</t>
  </si>
  <si>
    <t>02.03.003.</t>
  </si>
  <si>
    <t>Dobava i ugradba plastičnih punih vrata za spremišta na terasi. Vratna krila su zaokretna. U cijeni vrata uključen je i sav funkcionalni okov i brave. Vrata su u tonu po izboru projektanta. U cijenu stavke uključen je sav potreban transport, materijal i p</t>
  </si>
  <si>
    <t>a) Veličina 90/240 cm</t>
  </si>
  <si>
    <t xml:space="preserve">kom </t>
  </si>
  <si>
    <t>02.03.004.</t>
  </si>
  <si>
    <t>Dobava i ugradba plastičnih eslinger roleta za sve plastične, ostakljene prozore i vrata u tonu kao prozori i vrata. U cijenu stavke uključen je sav potreban transport, materijal i pribor prema uputama proizvođača. Obračun po m2 .</t>
  </si>
  <si>
    <t>UKUPNO PLASTIČNI PROZORI I VRATA:</t>
  </si>
  <si>
    <t>02.04.</t>
  </si>
  <si>
    <t>BRAVARSKI RADOVI</t>
  </si>
  <si>
    <t>02.04.001.</t>
  </si>
  <si>
    <t xml:space="preserve">Izrada, doprema i montaža čelične ograde stubišta stanova u dijelu zgrade prema Savskoj cesti. Ogradu treba načiniti prema detaljnim nacrtima. U cijenu stavke uključen je sav potreban transport, materijal, pribor te spojni materijal i ugradba. Obračun po </t>
  </si>
  <si>
    <t>02.04.002.</t>
  </si>
  <si>
    <t>Izrada, doprema i montaža čelične ograde stubišta u centralnom patiu i šetnici na prvom katu u centralnom dijelu zgrade. Ogradu treba načiniti prema detaljnim nacrtima. U cijenu stavke uključen je sav potreban transport, materijal, pribor te spojni materi</t>
  </si>
  <si>
    <t>02.04.005.</t>
  </si>
  <si>
    <t>Doprema i montaža jednokrilnih metalnih vrata. U cijenu stavke uključen je sav potreban transport, materijal, pribor te spojni materijal funkcionalni okov i ugradba.</t>
  </si>
  <si>
    <t>TROŠKOVNIK GRAĐEVINSKO OBRTNIČKIH RADOVA</t>
  </si>
  <si>
    <t>Renato Cottiero d.i.a.</t>
  </si>
  <si>
    <t>Bojenje disperzivnim bojama i  eventualni popravak gletanjem unutrašnjih zidova stanova, poslovnih prostora, stubišta i ostalih pomoćnih prostorija završno obrađenih gips-vapnenom strojnom žbukom. Disperzivna boja se nanosi u dva sloja, u boji po izboru p</t>
  </si>
  <si>
    <t>02.02.003.</t>
  </si>
  <si>
    <t xml:space="preserve">Strojno žbukanje unutrašnjih zidova i stropova gips vapnenom strojnom žbukom GV-10G. Strojno nanošenje specijalne gips žbuke u jednom sloju debljine 15 mm na očišćenu podlogu. Izravnavanje metalnom letvom, gletanje gladilicom. U cijenu stavke uključen je </t>
  </si>
  <si>
    <t>02.01.004.</t>
  </si>
  <si>
    <t>GRAĐEVINA:</t>
  </si>
  <si>
    <t>Zidanje stubišnog zida od staklene prizme dimenzija 190/190/80 mm, u čeličnoj nosivoj konstrukciji. Zida se cementnim mortom M-10 uz dodatak armaturnih šipki Ć 6 u reške koje se vare na čeličnu konstrukciju,  te naknadno kitaju trajno elastičnim kitom. De</t>
  </si>
  <si>
    <t>01.05.009.</t>
  </si>
  <si>
    <t>Doprema i montaža tipskih unutrašnjih  dvokrilnih ostakljenih drvenih jelovih vrata s nadsvjetlom, pripremljenih za ličenje. U cijenu stavke uključen je sav potreban transport, materijal, pribor, spojni materijal, funkcionalni okov, usadna brava i ugradba</t>
  </si>
  <si>
    <t>a) Modularne veličine 180/275</t>
  </si>
  <si>
    <t>Dobava materijala i izrada montažnog spuštenog stropa od gips-kartonkih vodootpornih ploča. Ploče se postavljaju kao podgled stropova u kolnom prolazu u krilu zgrade do Savske ceste. U cijenu stavke uključen je sav potreban transport, materijal, pribor, s</t>
  </si>
  <si>
    <t>02.06.005.</t>
  </si>
  <si>
    <t>Popravak žbuke nakon ugradbe bravarije. Dobava materijala, potrebna radna skela i žbukanje do širine od 20 cm.</t>
  </si>
  <si>
    <t>paušalno</t>
  </si>
  <si>
    <t>UKUPNO ZIDARSKI RADOVI:</t>
  </si>
  <si>
    <t>6.</t>
  </si>
  <si>
    <t>01.06.</t>
  </si>
  <si>
    <t>TESARSKI RADOVI</t>
  </si>
  <si>
    <t>U stavkama gdje je iskazana oplata zidova i ploča uključena je i oplata svih utora i prodora.</t>
  </si>
  <si>
    <t>01.06.001.</t>
  </si>
  <si>
    <t>Dobava materijala i postavljanje sloja mineralne vune na podove prostorija ventilacije garaža  i diesel agregata, zbog sprječavanja širenja buke i vibracija. Mineralna vuna se postavlja u dva sloja po tri centimetra (ukupne debljine 6 cm). Izolacija se po</t>
  </si>
  <si>
    <t>01.08.010.</t>
  </si>
  <si>
    <t>Dobava materijala i postavljanje sloja ekspandiranog polistirena na terase,  ravne krovove i ozelenjene krovove. Ploče ekspandiranog polistirena postavljaju se u jednom sloju, a povezane su zubom na rubovima ploča, debljine 8 cm. Izolacija se postavlja na</t>
  </si>
  <si>
    <t>01.08.011.</t>
  </si>
  <si>
    <t>Dobava materijala i postavljanje sloja ploča Drvoterm DT3 - 75, na stropove otvorenih prostora u prizemlju. Ploče Drvoterm DT3 - 75 postavljaju se u jednom sloju, na oplatu prije montaže armaturne mreže. Ploče su debljine 7,5 cm. Stavka obuhvaća i sve pot</t>
  </si>
  <si>
    <t>01.08.012.</t>
  </si>
  <si>
    <t>Dobava materijala i postavljanje sloja ploča od elastificiranog ekspandiranog polistirena na podove prostorija u stanovima i poslovnim prostorima prvog kata, kao i obodni sloj elastificiranog ekspandiranog polistirena debljine 1cm koji dijeli ploču plivaj</t>
  </si>
  <si>
    <t>01.08.013.</t>
  </si>
  <si>
    <t>Doprema i montaža tipskih unutrašnjih  jednokrilnih punih drvenih jelovih vrata pripremljenih za ličenje. U cijenu stavke uključen je sav potreban transport, materijal, pribor, spojni materijal, funkcionalni okov, usadna brava, i ugradba.</t>
  </si>
  <si>
    <t>a) Modularne veličine 70/200</t>
  </si>
  <si>
    <t>a) Modularne veličine 80/200</t>
  </si>
  <si>
    <t>02.05.003.</t>
  </si>
  <si>
    <t>Doprema i montaža tipskih unutrašnjih  jednokrilnih punih drvenih jelovih vrata s nadsvjetlom, pripremljenih za ličenje. U cijenu stavke uključen je sav potreban transport, materijal, pribor, spojni materijal, funkcionalni okov, usadna brava i ugradba . U</t>
  </si>
  <si>
    <t>a) Modularne veličine 80/275</t>
  </si>
  <si>
    <t>02.05.004.</t>
  </si>
  <si>
    <t>Dobava materijala i postavljanje sloja polietilenske folije na termoizolaciju i zvučnu izolaciju podova unutar objekta, radi razdvajanja ploče plivajućeg poda od sloja elastificiranog ekspandiranog polistirena. Debljina folije je 0,1 mm. Stavka obuhvaća i</t>
  </si>
  <si>
    <t>01.08.015.</t>
  </si>
  <si>
    <t>Doprema i montaža unutrašnjih ostakljenih drvenih stijena, pripremljenih za ličenje. U cijenu stavke uključen je sav potreban transport, materijal, pribor, spojni materijal i ugradba. Uključivo ostakljenje ornament staklom debljine 4 mm po izboru projekta</t>
  </si>
  <si>
    <t>Zaštita hidroizolacije ravnih, neprohodnih, krovova sa betonskim pločama veličine 40 x 40 cm, debljine 4 cm. Sloj pijeska debljine d=5 cm, sa zaljevanjem sljubnica katranom.</t>
  </si>
  <si>
    <t>NAPOMENA:.</t>
  </si>
  <si>
    <t>Izrada, postavljanje i skidanje oplate ¸kose i nagnute ploče rampi od vodootporne šperploče, s podupiranjem, uredne izvedbe za vidljiv beton bez završne obrade. U jediničnu cijenu oplate uključeni su kompletni troškovi montaže, demontaže i amortizacije op</t>
  </si>
  <si>
    <t>01.06.008.</t>
  </si>
  <si>
    <t xml:space="preserve">Dobava materijala, unutrašnji transport i izrada betonske vezane podloge padnog betona MB - 20, debljine od 3 do 7 cm (položene direktno na konstrukciju). Stavka obuhvaća pripremu površina, razastiranje i ugradbu podloge, završnu obradu prema uvjetima za </t>
  </si>
  <si>
    <t>01.02.007.</t>
  </si>
  <si>
    <t xml:space="preserve">Dobava betona, ugradba u konstrukciju i njegovanje armirano - betonskih nosivih zidova u dvostranoj glatkoj oplati, srednjeg presjeka (od 0,12-0,30 m3  betona na m2 ), marke betona MB-30, debljine zida 20 cm. Sve kompletno s izvedbom potrebnih šliceva za </t>
  </si>
  <si>
    <t>01.03.016.</t>
  </si>
  <si>
    <t xml:space="preserve">Dobava betona, ugradba u konstrukciju i njegovanje armirano - betonskih greda velikog presjeka (od 0,30 m3 betona na m), u glatkoj oplati, marke betona MB-30. </t>
  </si>
  <si>
    <t>01.03.017.</t>
  </si>
  <si>
    <t xml:space="preserve">Dobava betona, ugradba u konstrukciju i njegovanje armirano - betonskih greda u glatkoj oplati, srednjeg presjeka (od 0,12-0,30 m3  betona na m), marke betona MB-30. </t>
  </si>
  <si>
    <t>01.03.018.</t>
  </si>
  <si>
    <t xml:space="preserve">Dobava betona, ugradba u konstrukciju i njegovanje armirano - betonskih nadvoja i serklaža u zidovima od opeke i običnoj oplati, malog presjeka (do 0,12 m3   betona na m), marke betona MB-30. </t>
  </si>
  <si>
    <t>01.03.019.</t>
  </si>
  <si>
    <t xml:space="preserve">Dobava betona, ugradba u konstrukciju i njegovanje armirano - betonskih vertikalnih serklaža u zidovima od opeke i običnoj oplati, malog presjeka (do 0,12 m3   betona na m), marke betona MB-30. </t>
  </si>
  <si>
    <t>01.03.020.</t>
  </si>
  <si>
    <t>Izrada drvene oplatne krovne konstrukcije daskama debljine d=24 mm, na sudar, iz piljene drvene građe od četinara II klase. U cijenu je uključena sva drvena građa, premazana zaštitnim fungicidnim premazom (kao Xiladecor) ili slično, sav potreban okov spoj</t>
  </si>
  <si>
    <t>UKUPNO TESARSKI RADOVI:</t>
  </si>
  <si>
    <t>7.</t>
  </si>
  <si>
    <t>01.07.</t>
  </si>
  <si>
    <t xml:space="preserve">SKELE I PODUPIRANJA </t>
  </si>
  <si>
    <t>01.07.001.</t>
  </si>
  <si>
    <t>Rušenje međukatnih i tavanskih konstrukcija uz sva potrebna osiguranja kako ne bi došlo do nepredviđenog urušavanja dijelova zgrade, s odvozom otpadnog materijala na udaljenost do 50 m.</t>
  </si>
  <si>
    <t>a) drveni grednici</t>
  </si>
  <si>
    <t>b) AB ploče</t>
  </si>
  <si>
    <t>01.01.005.</t>
  </si>
  <si>
    <t>Vađenje postojeće drvene vanjske stolarije, sa svim potrebnim radovima i odvozom na odlagalište do 50 m udaljenosti.</t>
  </si>
  <si>
    <t>kom</t>
  </si>
  <si>
    <t>01.01.006.</t>
  </si>
  <si>
    <t>SVEUKUPNO</t>
  </si>
  <si>
    <t>Priprema i ličenje betonskih podloga unutrašnjih strana balkonskih ograda te betonskih nadstrešnica. Stavka obuhvaća: brušenje i čišćenje, neutraliziranje, kitanje manjih oštećenja i pukotina, impregniranje, i završno prevlačenje površina bojom za beton u</t>
  </si>
  <si>
    <t>Čišćenje terena od smeća, raslinja, šiblja i stabala do Ć 10 cm debljine pri dnu i manjih prepreka, drvenih i žičanih ograda i sl., košenje trave i korova, sve uz pomoć radnika II ktg. Siječenje gusto obraslog raslinja kod korijenja i vađenje korijenja bu</t>
  </si>
  <si>
    <t xml:space="preserve">m2 </t>
  </si>
  <si>
    <t>.</t>
  </si>
  <si>
    <t>01.01.009.</t>
  </si>
  <si>
    <t>Strojni iskop humusa u sloju debljine 20 cm, s guranjem buldožerom do 60 m. Odlaganje zemlje na predviđenu  lokaciju.</t>
  </si>
  <si>
    <t xml:space="preserve">m3  </t>
  </si>
  <si>
    <t>01.01.010.</t>
  </si>
  <si>
    <t>Strojni široki iskop u zemlji za temeljnu ploču. Iskop seže do dubine 7,70 m od od kote ±0,00 (+116,80 N.M.). U cijenu su uračunata sva potrebna podupiranja i razupiranja, osiguranje iskopa i susjednih objekata, izrada prilaznih rampi, eventualni rad u mo</t>
  </si>
  <si>
    <t>Napomena:</t>
  </si>
  <si>
    <t>Radovi iz ove stavke se ne nude, jer su obuhvaćeni posebnim projektom za široki iskop s osiguranjem građevne jame.</t>
  </si>
  <si>
    <t xml:space="preserve">m3 </t>
  </si>
  <si>
    <t>01.01.011.</t>
  </si>
  <si>
    <t>Planiranje dna građevinske jame širokog iskopa za temeljnu ploču s točnošću ± 3 cm i prosječnim otkopom zemlje 0,05 m3  / m2 / m, te odvozom zemlje na udaljenost do 50 m. Obračun po m2 isplanirane površine.</t>
  </si>
  <si>
    <t>01.01.012.</t>
  </si>
  <si>
    <t>Izrada, doprema i montaža metalne pregradne stijena u ulaznom prostoru u dijelu zgrade prema Savskoj cesti. Stijenu treba načiniti prema detaljnim nacrtima. U cijenu stavke uključen je sav potreban transport, materijal, pribor, te spojni materijal i ugrad</t>
  </si>
  <si>
    <t>02.04.016.</t>
  </si>
  <si>
    <t>Dobava materijala i postavljanje sloja ploča Drvopor DP2 - 50 u jednom sloju na zidove od blok opeke debljine 25 cm. Ploče su debljine 5 cm. Stavka obuhvaća i sve potrebne od proizvođača specificirane radove i materijal.</t>
  </si>
  <si>
    <t>01.08.017.</t>
  </si>
  <si>
    <t>Dobava materijala i postavljanje sloja ploča Drvopor DP2 - 50. Ploče Drvopor DP2 - 50 postavljaju se u jednom sloju, kao izgubljena oplata na unutrašnjim armirano - betonskim zidovima stubišta, dizala i ulaznih prostora. Ploče su debljine 5 cm. Stavka obu</t>
  </si>
  <si>
    <t>01.08.018.</t>
  </si>
  <si>
    <t>Dobava materijala i postavljanje sloja ploča Drvopor DP3 - 75, na sve vanjske zidove. Ploče Drvopor DP3 - 75 postavljaju se u jednom sloju, kao izgubljena oplata armirano - betonskih zidova ili se postavljaju ljepljenjem i dodatnim pričvršćivanjem za zido</t>
  </si>
  <si>
    <t>01.08.019.</t>
  </si>
  <si>
    <t>Bojenje disperzivnim bojama i  eventualni popravak gletanjem unutrašnjih stropova poslovnih prostora, stubišta i ostalih pomoćnih prostorija završno obrađenih gips-vapnenom strojnom žbukom. Disperzivna boja se nanosi u dva sloja, u boji po izboru projekta</t>
  </si>
  <si>
    <t>02.02.004.</t>
  </si>
  <si>
    <t>Doprema i montaža ulaznih jednokrilnih punih drvenih vrata s obostranom oblogom od pune jelovine i ispunom od mineralne vune, pripremljenih za ličenje. U cijenu stavke uključen je sav potreban transport, materijal, pribor, spojni materijal, funkcionalni o</t>
  </si>
  <si>
    <t>02.05.002.</t>
  </si>
  <si>
    <t>REKAPITULACIJA</t>
  </si>
  <si>
    <t>letve</t>
  </si>
  <si>
    <t>Dobava materijala, izrada i postavljenje limenog opšava manjih prodora veličine od 0,5 do 1,0 m2 , instalacionih vertikala i dimnjaka na ravnim krovnim plohama u centralnom dijelu  i krilu zgrade do Savske ceste, jednostavnim ili ravnim pokrivanjem. Izrad</t>
  </si>
  <si>
    <t>02.07.004.</t>
  </si>
  <si>
    <t>a) Veličina 150/60 cm</t>
  </si>
  <si>
    <t>b) Veličina 120/60 cm</t>
  </si>
  <si>
    <t>01.05.012.</t>
  </si>
  <si>
    <t>Nabava, doprema, namještanje i ugradnja drvenih dovratnika u zidove od opeke ili betona s potrebnim obzidavanjem i brtvljenjem. Uključivo transport materijala do mjesta ugradbe.</t>
  </si>
  <si>
    <t xml:space="preserve">a) Veličina vrata do      2,00 m2 </t>
  </si>
  <si>
    <t xml:space="preserve">b) Veličina vrata preko 2,00 m2 </t>
  </si>
  <si>
    <t>01.05.013.</t>
  </si>
  <si>
    <t>Nabava, doprema, namještanje i ugradnja podnih sifona 15/15 cm  s potrebnim brtvljenjem. Uključivo transport materijala do mjesta ugradbe.</t>
  </si>
  <si>
    <t>01.05.014.</t>
  </si>
  <si>
    <t xml:space="preserve">Dobava, postava, namještanje i ugradba Fisher - vijcima penjalica od betonskog čelika Ć  18 mm. </t>
  </si>
  <si>
    <t>01.05.015.</t>
  </si>
  <si>
    <t>UKUPNO</t>
  </si>
  <si>
    <t>02.05.005.</t>
  </si>
  <si>
    <t>02.09.006.</t>
  </si>
  <si>
    <t>Dobava materijala i postavljanje horizontalne hidroizolacije Brass na balkone. Hidroizolacija je tipa "Rhepanol 2.5 fk" i postavlja se na pripremljenu betonsku podlogu. Stavka obuhvaća i sve potrebne od proizvođača specificirane radove i materijal.</t>
  </si>
  <si>
    <t>01.08.006.</t>
  </si>
  <si>
    <t>Dobava materijala i postavljanje sloja mineralne vune u podgled kosih krovova. Debljina sloja je 6 cm. Stavka obuhvaća i sve potrebne od proizvođača specificirane radove i materijal.</t>
  </si>
  <si>
    <t>01.08.016.</t>
  </si>
  <si>
    <t>Nabijanje zemlje dna građevinske jame (širokog iskopa) do modula stišljivosti tla od M = 7000 kN / m3 .</t>
  </si>
  <si>
    <t>01.01.013.</t>
  </si>
  <si>
    <t>Dobava materijala i izrada montažnog spuštenog stropa od gips-kartonkih vodootpornih ploča. Ploče se postavljaju kao podgled stropa u stubišnom prostoru na prvom katu u krilu zgrade do Lomničke ulice. U cijenu stavke uključen je sav potreban transport, ma</t>
  </si>
  <si>
    <t>Završno strojno žbukanje fasade zidova i stropova Teramineral-VF žbukom u sloju od 1 cm u boji i tonu po izboru projektanta. U cijenu stavke uključen je sav potreban transport, materijal i pribor prema uputama proizvođača ( "Samoborka" , Samobor).</t>
  </si>
  <si>
    <t xml:space="preserve">02.01.003. </t>
  </si>
  <si>
    <t>04.</t>
  </si>
  <si>
    <t xml:space="preserve"> </t>
  </si>
  <si>
    <t>U cijenu svake pojedine stavke uključeno:</t>
  </si>
  <si>
    <t>-dobava svog materijala, sav vanjski i unutrašnji transport do mjesta ugradbe.</t>
  </si>
  <si>
    <t>-sve radne platforme, pomične i nepomične skele za radove do visine jedne etaže (cca 3,0 m).</t>
  </si>
  <si>
    <t>e.</t>
  </si>
  <si>
    <t>Dobava materijala, unutrašnji transport i izrada cementnog estriha MB - 20, debljine 7 cm, armiranog merežastom armaturom oznake Q-139. Gornja površina estriha mora biti vodoravna ali ne i fino zaglađena. Stavka obuhvaća i pripremu površina, te ugradbu ar</t>
  </si>
  <si>
    <t>UKUPNO BETONSKI RADOVI:</t>
  </si>
  <si>
    <t>3.</t>
  </si>
  <si>
    <t>01.03.</t>
  </si>
  <si>
    <t>ARMIRANO - BETONSKI RADOVI</t>
  </si>
  <si>
    <t>U cijeni pojedine stavke armirano-betonskih radova obuhvaćena je i sva potrebna oplata oplata sa svim potrebnim podupiranjima i ne obračunava se posebno.</t>
  </si>
  <si>
    <t>01.03.001.</t>
  </si>
  <si>
    <t>Dobava materijala, unutrašnji transport, razastiranje i izrada habajućeg sloja asfaltom u debljini sloja 3 cm. Asfaltom u boji po izboru projektanta završno se obrađuju podovi u prostorima podzemnih garaža, ulaznim prostorima i kolnom prolazu. Stavka obuh</t>
  </si>
  <si>
    <t>ASFALTERSKI RADOVI:</t>
  </si>
  <si>
    <t>01.</t>
  </si>
  <si>
    <t>REKAPITULACIJA GRAĐEVINSKIH RADOVA</t>
  </si>
  <si>
    <t>a) Modularne veličine 90/200</t>
  </si>
  <si>
    <t>b) Modularne veličine 80/210</t>
  </si>
  <si>
    <t>Izrada, doprema i montaža ostakljenog krovnog prozora stubišta na krilu zgrade do Lomničke ulice. Konstrukcija se sastoji od aluminijskih profila s ispunom od izo-stakla (8+16+4) čija je vanjska stijenka načinjena od stakla armiranog čeličnom žicom. Konst</t>
  </si>
  <si>
    <t>02.04.018.</t>
  </si>
  <si>
    <t>Izrada podnožja (sokla). Dobava materijala i izrada ravnog podnožja od lijevanog teraca visine do 15 cm. Stavka obuhvaća pripremu podloge, nanošenje smjese i izravnavanje, brušenje, kitanje, glačanje, čišćenje površine i zaštitu. Sastav mješavine i boja p</t>
  </si>
  <si>
    <t>02.10.005.</t>
  </si>
  <si>
    <t>Dobava materijala i oblaganje čela i gazišta i djelomično oblaganje bočnih stranica krakova stubišta teracom prosječne debljine 2,0 cm. Stavka obuhvaća pripremu podloge, nanošenje smjese i izravnavanje, brušenje, kitanje, glačanje, čišćenje površine i zaš</t>
  </si>
  <si>
    <t>UKUPNO TARACERSKI RADOVI:</t>
  </si>
  <si>
    <t>(c) by Roman &amp; Sasha 1997.</t>
  </si>
  <si>
    <t>02.11.</t>
  </si>
  <si>
    <t>KAMENARSKI RADOVI:</t>
  </si>
  <si>
    <t>02.11.001.</t>
  </si>
  <si>
    <t>Dobava materijala i postavljanje dva sloja polietilenske folije na terase,  ravne krovove i ozelenjene krovove, te kao zaštita ispod sloja mineralne vune kosog krova. Debljina pojedine folije je 0,1 mm. Izolacija se postavlja na hidroizolaciju. Stavka obu</t>
  </si>
  <si>
    <t>01.08.014.</t>
  </si>
  <si>
    <t>Dobava betona, ugradba u konstrukciju i njegovanje armiranobetonske pune ravne ploče debljine 30 cm nad skloništem, srednjeg presjeka (od 0,12-0,30 m3 betona na m2 ). Završna izvedba u glatkoj oplati, marke betona MB-30.</t>
  </si>
  <si>
    <t>01.03.003.</t>
  </si>
  <si>
    <t>Dobava betona, ugradba u konstrukciju i njegovanje armiranobetonske pune ravne ploče debljine 24 cm, srednjeg presjeka (od 0,12-0,30 m3 betona na m2 ). Završna izvedba u glatkoj oplati, marke betona MB-30. U cijenu stavke je uključena i ugradnja usidrenih</t>
  </si>
  <si>
    <t>01.03.004.</t>
  </si>
  <si>
    <t>Dobava betona, ugradba u konstrukciju i njegovanje armiranobetonske pune ravne ploče debljine 22 cm, srednjeg presjeka (od 0,12-0,30 m3 betona na m2 ). Završna izvedba u glatkoj oplati, marke betona MB-30. U cijenu stavke je uključena i ugradnja usidrenih</t>
  </si>
  <si>
    <t>INVESTITOR:</t>
  </si>
  <si>
    <t>Izrada, doprema i montaža metalne ventilacijske rešetke nad vratima u prizemlju od nehrđajućeg čelika. Rešetku treba načiniti prema detaljnim nacrtima. U cijenu stavke uključen je sav potreban transport, materijal, pribor te spojni materijal i ugradba. Ob</t>
  </si>
  <si>
    <t>a) Nad vratima prostorije smeća</t>
  </si>
  <si>
    <t>b) Nad vratima garaže prizemlje</t>
  </si>
  <si>
    <t>a) Nad vratima hodnika 1. kat</t>
  </si>
  <si>
    <t>02.04.015.</t>
  </si>
  <si>
    <t>Strojno žbukanje stropova štrcanjem cijele površine cementnim mortom, debljine min 1 cm, s ulaganjem metalnog Rabitz pletiva koje se pričvrsnicama ( 10 kom / m2 ) fiksira na strop. Rabicirani cementni špric mora odležati minimalno tri tjedna nakon čega se</t>
  </si>
  <si>
    <t xml:space="preserve">02.01.005. </t>
  </si>
  <si>
    <t>Svi vanjski i unutrašnji uglovi zidova koji se žbukaju moraju biti zaštićeni kutnim profilima od isteg lima koji se ugrađuju paralelno s nanošenjem žbuke i nakon žbukanja ostaju nevidljivi na fasadama i unutrašnjim zidovima. U cijenu stavke uključen je sa</t>
  </si>
  <si>
    <t>a) Kutnici</t>
  </si>
  <si>
    <t xml:space="preserve">m </t>
  </si>
  <si>
    <t xml:space="preserve">  </t>
  </si>
  <si>
    <t>a) Kutnici  uz bangere</t>
  </si>
  <si>
    <t>UKUPNO ŽBUKANJA I FASADERSKI RADOVI:</t>
  </si>
  <si>
    <t>02.02.</t>
  </si>
  <si>
    <t xml:space="preserve">Dobava materijala i postavljanje parne brane sa slojem za izjednačavanje parnog pritiska u slojevima terasa,  ravnih krovova i ozelenjenih krovova. Parna brana je varena traka s uloškom od Al. folije 0,1 mm debljine 4 mm HRN U.M3.230 punoplošno varena na </t>
  </si>
  <si>
    <t>01.08.009.</t>
  </si>
  <si>
    <t>- svi drveni elementi zaštićeni fungicidnim antivegetativnim premazom.</t>
  </si>
  <si>
    <t xml:space="preserve">Izrada, doprema i montaža bangera nad prozorima u stambenim dijelovima objekta Konstrukcija se sastoji od čeličnih profila kvadratičnog presjeka o 20 / 20 mm, međusobno varenih u okvire s ispunom od ekspandiranog polistirena, a s vanjske strane obloženih </t>
  </si>
  <si>
    <t>UKUPNO BRAVARSKI RADOVI:</t>
  </si>
  <si>
    <t>02.05.</t>
  </si>
  <si>
    <t>STOLARSKI RADOVI</t>
  </si>
  <si>
    <t>02.05.001.</t>
  </si>
  <si>
    <t>Oblaganje zidova i stupova prirodnim kamenom - paljenim granitom, debljine ploča 3 cm, sistemom otvorene reške, na vanjskim fasadnim površinama vrste i boje po izboru projektanta. Dobava materijala, unutrašnji transport i opločenje, kao i sidrenje spojnic</t>
  </si>
  <si>
    <t>02.11.002.</t>
  </si>
  <si>
    <t>SKELE I PODUPIRANJA</t>
  </si>
  <si>
    <t>SVEUKUPNO GRAĐEVINSKI RADOVI:</t>
  </si>
  <si>
    <t>02.01.</t>
  </si>
  <si>
    <t>ŽBUKANJA I FASADERSKI RADOVI:</t>
  </si>
  <si>
    <t>02.01.001.</t>
  </si>
  <si>
    <t>Izrada, doprema i montaža čelične ograde balkona i terasa koje su u podpunosti metalne. Ogradu treba načiniti prema detaljnim nacrtima. U cijenu stavke uključen je sav potreban transport, materijal, pribor te spojni materijal i ugradba. Obračun po m2 .</t>
  </si>
  <si>
    <t>02.04.006.</t>
  </si>
  <si>
    <t>Izrada, doprema i montaža cijevi od nehrđajućeg čelika za rukohvate balkona, terasa, stubišta i prolaza koji imaju masivnu betonsku ogradu. Ogradu treba načiniti prema detaljnim nacrtima. U cijenu stavke uključen je sav potreban transport, materijal, prib</t>
  </si>
  <si>
    <t>Dobava betona, ugradba u konstrukciju i njegovanje betonske podloge ispod temeljne ploče, a preko sloja nabijenog šljunka mikrobetonom MB - 15. Debljina podloge je 10 cm (do 0,12 m3 betona na m2 ili m1). Gornja površina podloge mora biti vodoravna i zagla</t>
  </si>
  <si>
    <t>01.02.002.</t>
  </si>
  <si>
    <t>Priprema i dvokratno ličenje unutrašnje stolarije (vrata) uljnim naličem u boji po izboru projektanta. Završno jednokratno lakiranje bezbojnim lakom. Prethodno treba sve površine pripremiti za ličenje (brušenje, gletanje kitom za drvo). U cijenu stavke uk</t>
  </si>
  <si>
    <t>UKUPNO SOBOSLIKARSKO - LIČILAČKI RADOVI:</t>
  </si>
  <si>
    <t>02.03.</t>
  </si>
  <si>
    <t>PLASTIČNI PROZORI I VRATA</t>
  </si>
  <si>
    <t>02.03.001.</t>
  </si>
  <si>
    <t>Izrada, doprema i montaža pregradnih stijena u prostorima stanarskih spremišta. Konstrukcija se sastoji od čeličnih profila kvadratičnog presjeka o 30 / 30 mm, međusobno varenih u okvire s ispunom od istegnute žice i sidrenih u armirano - betonsku konstru</t>
  </si>
  <si>
    <t>02.04.009.</t>
  </si>
  <si>
    <t xml:space="preserve">Doprema i montaža tipskih protuudarnih i hermetičkih metalnih vrata za sklonište, koja su otporna na neposredno mehaničko, toplinsko i radijacijsko djelovanje, veličine 800/1800 mm. U cijenu stavke uključen je sav potreban transport, materijal, pribor te </t>
  </si>
  <si>
    <t>02.04.010.</t>
  </si>
  <si>
    <t>01.03.005.</t>
  </si>
  <si>
    <t xml:space="preserve">01.09.001. </t>
  </si>
  <si>
    <t>Dobava betona, ugradba u konstrukciju i njegovanje naborane armiranobetonske ploče stubišta u središnjem patiu debljine 16 cm, srednjeg presjeka (od 0,12-0,30 m3   betona na m2 ). Završna izvedba u glatkoj oplati, marke betona MB-30.</t>
  </si>
  <si>
    <t>01.03.006.</t>
  </si>
  <si>
    <t>02.04.007.</t>
  </si>
  <si>
    <t>Izrada podloge od cementnog estriha  M-15, nagiba 5 % za limene klupčice prozora u širini 15 cm. Dobava materijala i izvedba, te transport materijala do mjesta ugradbe.</t>
  </si>
  <si>
    <t>01.05.010.</t>
  </si>
  <si>
    <t xml:space="preserve">Dobava materijala, unutrašnji transport i izrada betonske vezane podloge padnog betona MB - 20, debljine od 3 do 5 cm (položene direktno na konstrukciju). Stavka obuhvaća pripremu površina, razastiranje i ugradbu podloge, završnu obradu prema uvjetima za </t>
  </si>
  <si>
    <t>01.02.008.</t>
  </si>
  <si>
    <t>Dobava materijala i postavljanje horizontalne hidroizolacije u prostore  za smeće i sanitarije. Hidroizolacija je varena traka s tkaninom HRN U.M3.300 i postavlja se na pripremljenu betonsku podlogu. Stavka obuhvaća i sve potrebne od proizvođača specifici</t>
  </si>
  <si>
    <t>01.08.007.</t>
  </si>
  <si>
    <t>Dobava materijala i postavljanje izolacijske trake krovne ljepenke na daščanu oplatu kosih krovova, a ispod pokrova limom. Stavka obuhvaća i sve potrebne od proizvođača specificirane radove i materijal.</t>
  </si>
  <si>
    <t>01.08.008.</t>
  </si>
  <si>
    <t>zidnih jednobojnih mat glaziranih keramičkih pločica po izboru projektanta, veličine 20 x 20 cm, I klase, s otvorenom fugom. Keramičke pločice ljepe se na ohrapavljenu podlogu betonskim ljepilom. U cijenu stavke uračunata je priprema površine za polaganje</t>
  </si>
  <si>
    <t>UKUPNO KERAMIČARSKI RADOVI:</t>
  </si>
  <si>
    <t>02.10.</t>
  </si>
  <si>
    <t>TARACERSKI RADOVI</t>
  </si>
  <si>
    <t>02.10.001.</t>
  </si>
  <si>
    <t>Dobava materijala i popločenje podova u stanovima i poslovnom prostoru, keramičkim podnim protukliznim pločicama ljepljenjem betonskim ljepilom. Jednobojne pločice po izboru projektanta, veličine 20 x 20 cm, I klase, složene u šah polja, s otvorenom fugom</t>
  </si>
  <si>
    <t>02.09.002.</t>
  </si>
  <si>
    <t>Dobava materijala i popločenje podova balkona i terasa keramičkim podnim silikatnim protukliznim pločicama ljepljenjem betonskim ljepilom. Jednobojne pločice po izboru projektanta, veličine 20 x 20 cm, I klase, složene u šah polja, s otvorenom fugom. U ci</t>
  </si>
  <si>
    <t>02.09.003.</t>
  </si>
  <si>
    <t>Kao Knauf spušteni strop D112</t>
  </si>
  <si>
    <t>Dobava materijala i postavljanje kutnih hrastovih letvica standardne kvalitete, dimenzija 25 / 25 mm. Kutne letvice treba  pažljivo krojiti i čavlanjem u parket opšivati spoj poda i zida i prodore. U cijenu stavke uračunat je sav potreban transport, mater</t>
  </si>
  <si>
    <t>UKUPNO PARKETARSKI RADOVI :</t>
  </si>
  <si>
    <t>02.09.</t>
  </si>
  <si>
    <t>KERAMIČARSKI RADOVI</t>
  </si>
  <si>
    <t>02.09.001.</t>
  </si>
  <si>
    <t>1.</t>
  </si>
  <si>
    <t>01.01.</t>
  </si>
  <si>
    <t>PRIPREMNI RADOVI, DEMONTAŽE I RUŠENJA</t>
  </si>
  <si>
    <t>01.01.001.</t>
  </si>
  <si>
    <t>Izrada, postavljanje i skidanje oplate horizontalnih serklaža visine do 16 cm od dasaka d=24 mm. U jediničnu cijenu oplate uključeni su kompletni troškovi montaže, demontaže i amortizacije oplate, .</t>
  </si>
  <si>
    <t>01.06.012.</t>
  </si>
  <si>
    <t>Izrada, postavljanje i skidanje oplate vertikalnih serklaža širine do 20 cm od dasaka d=24 mm. U jediničnu cijenu oplate uključeni su kompletni troškovi montaže, demontaže i amortizacije oplate, .</t>
  </si>
  <si>
    <t>01.06.013.</t>
  </si>
  <si>
    <t>Poseban dodatak za povećano podupiranje oplate za visine preko 3,0 m ravnih rebrastih betonskih ploča, te greda.</t>
  </si>
  <si>
    <t>01.06.014.</t>
  </si>
  <si>
    <t>Dobava materijala, unutrašnji transport i izrada cementnog estriha MB - 20, debljine 6 cm, armiranog merežastom armaturom oznake Q-139. Gornja površina estriha mora biti vodoravna ali ne i fino zaglađena. Stavka obuhvaća i pripremu površina, te ugradbu ar</t>
  </si>
  <si>
    <t xml:space="preserve">01.02.010. </t>
  </si>
  <si>
    <t>Dobava materijala, unutrašnji transport i izrada cementnog estriha MB - 20, debljine 5 cm, armiranog merežastom armaturom oznake Q-139. Gornja površina estriha mora biti vodoravna ali ne i fino zaglađena. Stavka obuhvaća i pripremu površina, te ugradbu ar</t>
  </si>
  <si>
    <t xml:space="preserve">01.02.011. </t>
  </si>
  <si>
    <t>Utovar iskopanog materijala, zemlje III i IV kategorije , humusa, biljnog materijala , šute i građevinskog materijala nastalog rušenjem postojećih građevina i ostalih prepreka na terenu, utovarivačem 162 Kw i transport materijala na gradsku planirku udalj</t>
  </si>
  <si>
    <t>01.01.014.</t>
  </si>
  <si>
    <t>Ručno rušenje u cijelosti, nosivih, zabatnih i pregradnih zidova, s odvozom otpadnog materijala na udaljenost do 50 m.</t>
  </si>
  <si>
    <t>a) od pune cigle</t>
  </si>
  <si>
    <t>m3</t>
  </si>
  <si>
    <t>01.01.007.</t>
  </si>
  <si>
    <t>Strojni iskop i rušenje betonskih kon-strukcijskih elemenata malih i srednjh presjeka, kao što su temelji, nadtemeljni zidovi i podna ploča s odvozom otpadnog materijala na udaljenost do 50 m.</t>
  </si>
  <si>
    <t>01.01.008.</t>
  </si>
  <si>
    <t>Izrada, postavljanje i skidanje oplate ¸kose i nagnute ploče stubišta od vodootporne šperploče, s podupiranjem, uredne izvedbe za vidljiv beton bez završne obrade. U jediničnu cijenu oplate uključeni su kompletni troškovi montaže, demontaže i amortizacije</t>
  </si>
  <si>
    <t>01.06.009.</t>
  </si>
  <si>
    <t>Opći i posebni uvjeti (str I-XXXVIII) sastavni dio su ovog troškovnika.</t>
  </si>
  <si>
    <t>Dobava materijala, izrada i montaža horizontalnog limenog pokrova s okapnicama na masivne ograde balkona s izravnim ili neizravnim pričvršćivanjem. Limeni pokrov od  titan-cink lima debljine ploča 0,7 mm, razvijene širine 40 cm. Izrada uz pažljivo spajanj</t>
  </si>
  <si>
    <t>02.07.006.</t>
  </si>
  <si>
    <t>komplet</t>
  </si>
  <si>
    <t>Dobava betona, ugradba u konstrukciju i njegovanje armirano - betonskih stupova kružnog i kvadratičnog presjeka u glatkoj metalnoj oplati srednjeg presjeka ( od 0,12-0,30 m3 betona na m2 ), marke betona MB-30.</t>
  </si>
  <si>
    <t>01.03.011.</t>
  </si>
  <si>
    <t>Dobava materijala i postavljanje horizontalne hidroizolacije Brass na kolne prolaze, ulaze u objekt i šetnicu na prvom katu. Hidroizolacija je tipa "Rhepanol 2.5 fk" i postavlja se na pripremljenu betonsku podlogu. Stavka obuhvaća i sve potrebne od proizv</t>
  </si>
  <si>
    <t>01.08.004.</t>
  </si>
  <si>
    <t>Dobava materijala i postavljanje horizontalne hidroizolacije Brass na terase,  ravne krovove i ozelenjene krovove. Hidroizolacija je tipa "Rhepanol 2.5 fk" i postavlja se na sloj ekspandiranog polistirena. Stavka obuhvaća i sve potrebne od proizvođača spe</t>
  </si>
  <si>
    <t>01.08.005.</t>
  </si>
  <si>
    <t>Dobava betona, ugradba u konstrukciju i njegovanje betona zaštitnog sloja horizontalne hidroizolacije temeljne ploče mikrobetonom MB - 20. Debljina zaštitnog sloja betona je 5 cm (do 0,12 m3 betona na m2 ili m1).</t>
  </si>
  <si>
    <t xml:space="preserve">m2  </t>
  </si>
  <si>
    <t>01.02.003.</t>
  </si>
  <si>
    <t>a.</t>
  </si>
  <si>
    <t>b.</t>
  </si>
  <si>
    <t>c.</t>
  </si>
  <si>
    <t>Dobava i ugradba jednostrukih plastičnih prozora s trostrukim brtvljenjem. Prozori su ostakljeni izolacijskim staklom debljine 8+16+4 mm, Sva prozorska krila su otklopno zaokretna. U cijeni prozora, uključen je i sav funkcionalni okov i brave, vanjske i u</t>
  </si>
  <si>
    <t>a) Veličina 420/140 cm</t>
  </si>
  <si>
    <t>b) Veličina 590/140 cm</t>
  </si>
  <si>
    <t>c) Veličina 290/140 cm</t>
  </si>
  <si>
    <t>d) Veličina 190/140 cm</t>
  </si>
  <si>
    <t>e) Veličina     60/90 cm</t>
  </si>
  <si>
    <t>f) Veličina</t>
  </si>
  <si>
    <t>02.03.002.</t>
  </si>
  <si>
    <t>Dobava materijala, izrada i postavljenje limenog opšava manjih prodora veličine od 0,5 do 1,0 m2 , instalacionih vertikala, dimnjaka i svjetlika stubišta na kosim krovnim plohama u krilu zgrade do Lomničke ulice, jednostavnim ili ravnim pokrivanjem. Izrad</t>
  </si>
  <si>
    <t>02.07.003.</t>
  </si>
  <si>
    <t>Izrada šljunčanog nasipa tucanikom granulacije od 16 do 32 mm u objektu nad armirano - betonskom pločom poda prve i druge podzemne etaže (pod  između nadtemeljnih zidova u prostorijama koje nisu garaže). U sloju od 8 cm, s nabijanjem do modula stišljivost</t>
  </si>
  <si>
    <t>UKUPNO PRIPREMNI RADOVI, DEMONTAŽE I RUŠENJA:</t>
  </si>
  <si>
    <t>2.</t>
  </si>
  <si>
    <t>01.02.</t>
  </si>
  <si>
    <t>BETONSKI RADOVI</t>
  </si>
  <si>
    <t>01.02.001.</t>
  </si>
  <si>
    <t>Bojenje disperzivnim bojama, popravak i dvostruko gletanje unutrašnjih stropova stubišta završno obrađenih gips-kartonskim pločama. Disperzivna boja se nanosi u dva sloja, u boji po izboru projektanta. U cijenu stavke uključen je sav potreban transport, m</t>
  </si>
  <si>
    <t>02.02.006.</t>
  </si>
  <si>
    <t>Priprema i ličenje oznaka ulične horizontalne signalizacije na asfaltnim podnim površinama u garažama i na rampama, bojama za uličnu horizontalnu signalizaciju. Ucrtavaju se pozicije parkirališnih mijesta i smjerokazi. U cijenu stavke uključen je sav potr</t>
  </si>
  <si>
    <t>Dobava materijala, unutrašnji transport i izrada cementnog estriha MB - 20, debljine 4 cm, armiranog merežastom armaturom oznake Q-139. Gornja površina estriha mora biti vodoravna ali ne i fino zaglađena. Stavka obuhvaća i pripremu površina, te ugradbu ar</t>
  </si>
  <si>
    <t xml:space="preserve">01.02.012. </t>
  </si>
  <si>
    <t>Dobava materijala i postava dilatacijskih mesinganih traka presjeka 20 x 2 mm. Trake postaviti po detaljnom nacrtu. U cijenu stavke uračunat je, sav potreban transport, materijal, pribor i ugradba. Obračun po m ugrađene trake.</t>
  </si>
  <si>
    <t>02.10.003.</t>
  </si>
  <si>
    <t>Dobava materijala i oblaganje ravnih zidova u stubištima teracom prosječne debljine 2,0 cm. Stavka obuhvaća pripremu podloge, nanošenje smjese i izravnavanje, brušenje, kitanje, glačanje, čišćenje površne i zaštitu. Sastav mješavine i boja po izboru proje</t>
  </si>
  <si>
    <t>02.10.004.</t>
  </si>
  <si>
    <t>Dobava betona, ugradba u konstrukciju i njegovanje betona izravnavajućeg sloja na neravninama vertikalnih betonskih stijenki mikrobetonom MB - 20, koje trebaju biti izvedene u fazi iskopa i zaštite građevinske jame. Predpostavljena debljina izravna-vajuće</t>
  </si>
  <si>
    <t>01.02.004.</t>
  </si>
  <si>
    <t>Na rubovima se izolacija i parna brana podižu na nadozid. Završetak izolacije je sa završnim profilom od plasičnog materijala (Alwitra ili sl.). Reška između zidnog profila i betonskog nadozida kita se trajnoplastičnim kitom. Kod vodolovnih grla lim se po</t>
  </si>
  <si>
    <t>UKUPNO IZOLATERSKI RADOVI:</t>
  </si>
  <si>
    <t>9.</t>
  </si>
  <si>
    <t>01.09.</t>
  </si>
  <si>
    <t>ASFALTERSKI RADOVI</t>
  </si>
  <si>
    <t>Dobava materijala i opločenje zidova u kuhinjama i WC-ima do visine 160 cm jednobojnim mat glaziranim keramičkim pločicama po izboru projektanta, veličine 20 x 20 cm, I klase, složene u šah polja, s otvorenom fugom. Keramičke pločice ljepe se na ohrapavlj</t>
  </si>
  <si>
    <t>02.09.004.</t>
  </si>
  <si>
    <t>Dobava materijala, izrada i postavljenje limenog pokrova na kose krovne plohe u krilu zgrade do Lomničke ulice, te nadstrešnica loggia i balkona u krilima zgrade do Savske i Lomničke ulice, jednostavnim ili ravnim pokrivanjem s ležećim i stojećim prijevoj</t>
  </si>
  <si>
    <t>02.07.002.</t>
  </si>
  <si>
    <t>Dobava betona, ugradba u konstrukciju i njegovanje armirano - betonskih ploča plivajućeg poda za zaštitu od vibracija u strojarnicama. Ploče su debljine 10 cm, malog presjeka (manje od 0,12 m3 betona na m2 ) i marke betona MB-30.</t>
  </si>
  <si>
    <t>01.03.012.</t>
  </si>
  <si>
    <t>Zidanje fasadnih i unutarnjih zidova objekta saćastom blok opekom M-20, dimenzija 290/190/190 mm u produžnom cementnom mortu M-10. Dobava materijala i izvedba, kao i izrada potrebne skele, te transport materijala do mjesta ugradbe.</t>
  </si>
  <si>
    <t>01.05.002.</t>
  </si>
  <si>
    <t xml:space="preserve">Dobava materijala i izrada montažnog spuštenog stropa od gips-kartonkih vodootpornih ploča. Ploče se postavljaju kao podgled stropa u stubišnom prostoru pod kosim krovom na krilu zgrade do Savske ceste. U cijenu stavke uključen je sav potreban transport, </t>
  </si>
  <si>
    <t>02.06.006.</t>
  </si>
  <si>
    <t>Izrada montažno - demontažne viseće fasadne skele s podnicama, potrebnim ogradama i lazilima. U cijenu uključiti dovoz, montažu i demontažu elemenata. Skela služi za izvedbu svih zidarskih, fasaderskih i ostalih završnih radova na drugačije nedostupnim di</t>
  </si>
  <si>
    <t>UKUPNO SKELE I PODUPIRANJA :</t>
  </si>
  <si>
    <t>8.</t>
  </si>
  <si>
    <t>01.08.</t>
  </si>
  <si>
    <t>IZOLATERSKI RADOVI</t>
  </si>
  <si>
    <t>01.08.001.</t>
  </si>
  <si>
    <t>a) Modularne veličine 100/200</t>
  </si>
  <si>
    <t>UKUPNO STOLARSKI RADOVI:</t>
  </si>
  <si>
    <t>02.06.</t>
  </si>
  <si>
    <t xml:space="preserve">MONTAŽERSKI RADOVI </t>
  </si>
  <si>
    <t>02.06.001.</t>
  </si>
  <si>
    <t>Dobava materijala i izrada montažnog spuštenog stropa od aluminijskih zaobljenih linijskih lamela i međuprofila u tonu po izboru po izboru projektanta, završno obrađenih mat pečenim lakom. U cijenu stavke uključen je sav potreban transport, materijal, pri</t>
  </si>
  <si>
    <t>02.06.002.</t>
  </si>
  <si>
    <t>Dobava materijala i izrada montažnog spuštenog stropa od gips-kartonskih vodootpornih ploča. Ploče se postavljaju kao podgled stropova u otvorenom ulazu u garažu. U cijenu stavke uključen je sav potreban transport, materijal, pribor, spojni materijal za o</t>
  </si>
  <si>
    <t>02.06.003.</t>
  </si>
  <si>
    <t>Dobava materijala i izrada montažnog spuštenog stropa od gips-kartonkih vodootpornih ploča. Ploče se postavljaju kao podgled stropova u kolnom prolazu u krilu zgrade do Lomničke ulice. U cijenu stavke uključen je sav potreban transport, materijal, pribor,</t>
  </si>
  <si>
    <t>02.06.004.</t>
  </si>
  <si>
    <t>Izrada šljunčanog nasipa dobavljenim savskim agregatom prirodne granulacije u objektu nad temeljnom pločom, između nadtemeljnih zidova. U sloju od 40 cm, s nabijanjem do modula stišljivosti M=15,0 N/cm2.</t>
  </si>
  <si>
    <t>01.01.015.</t>
  </si>
  <si>
    <t>gipskartonski spušteni stropovi</t>
  </si>
  <si>
    <t>Dobava materijala, unutrašnji transport i izrada betonske vezane podloge padnog betona MB - 15, debljine od 8 do 22 cm na kolnom prolazu (položene direktno na konstrukciju). Stavka obuhvaća pripremu površina, razastiranje i ugradbu podloge, završnu obradu</t>
  </si>
  <si>
    <t>01.02.005.</t>
  </si>
  <si>
    <t>Dobava materijala, unutrašnji transport i izrada betonske vezane podloge padnog betona MB - 20, debljine od 3 do 13 cm (položene direktno na konstrukciju). Stavka obuhvaća pripremu površina, razastiranje i ugradbu podloge, završnu obradu prema uvjetima za</t>
  </si>
  <si>
    <t>01.02.006.</t>
  </si>
  <si>
    <t>Izrada, doprema i montaža čelične ograde stubišta stanova u dijelu zgrade prema Lomničkoj ulici. Ogradu treba načiniti prema detaljnim nacrtima. U cijenu stavke uključen je sav potreban transport, materijal, pribor te spojni materijal i ugradba. Obračun p</t>
  </si>
  <si>
    <t>02.04.003.</t>
  </si>
  <si>
    <t>Izrada, doprema i montaža ostakljenih fasadnih stijena lokala prizemlja i prvog kata. Konstrukcija se sastoji od čeličnih profila međusobno varenih u okvire s ispunom od izo stakla, sidrenih u armirano - betonsku konstrukciju zidova i podova, a prema deta</t>
  </si>
  <si>
    <t>02.04.017.</t>
  </si>
  <si>
    <t xml:space="preserve">UKUPNO MONTAŽERSKI RADOVI </t>
  </si>
  <si>
    <t>02.07.</t>
  </si>
  <si>
    <t>LIMARSKI RADOVI</t>
  </si>
  <si>
    <t>02.07.001.</t>
  </si>
  <si>
    <t>Izrada, postavljanje i skidanje oplate stupova kvadratičnog, pravokutnog i ravnog presjeka od vodootporne šperploče, uredne izvedbe za vidljiv beton bez završne obrade. U jediničnu cijenu oplate uključeni su kompletni troškovi montaže, demontaže i amortiz</t>
  </si>
  <si>
    <t>01.06.005.</t>
  </si>
  <si>
    <t>Izrada, postavljanje i skidanje metalne oplate stupova okruglog presjeka Ć 40 cm, uredne izvedbe za vidljiv beton bez završne obrade. U jediničnu cijenu oplate uključeni su kompletni troškovi montaže, demontaže i amortizacije oplate .</t>
  </si>
  <si>
    <t>01.06.006.</t>
  </si>
  <si>
    <t>Izrada drvene krovne konstrukcije dvostrešnog, krovišta prema projektu iz piljene drvene građe od četinara II klase. U cijenu je uključena sva drvena građa, premazana zaštitnim fungicidnim premazom (kao Xiladecor) ili slično, sav potreban okov spojeva i u</t>
  </si>
  <si>
    <t>01.06.015.</t>
  </si>
  <si>
    <t xml:space="preserve">Izrada drvene krovne konstrukcije pokosa limenih krovova nad balkonima i terasama, </t>
  </si>
  <si>
    <t>01.06.016.</t>
  </si>
  <si>
    <t>01.06.002.</t>
  </si>
  <si>
    <t>Dobava i montaža  "Schiedel" dimnjaka tipa SIH 18 komplet sa spojnim komadima, elementima za montažu i dimnjačkom kapom. U stavku uključiti kompletnu visinu dimovodnih kanala i obradu reški u stropu. U cijeni je obuhvaćen kompletan rad po uputama proizvođ</t>
  </si>
  <si>
    <t>01.05.007.</t>
  </si>
  <si>
    <t>Dobava i montaža  "Schiedel" jednorednih i dvorednih ventilacijskih kanala. Venti-lacione kanale zidati produžnim mortom M-5. U cijenu je obuhvaćen kompletan rad po uputama proizvođača, vratašca (na početku kanala i na krovu) i sve rešetke.</t>
  </si>
  <si>
    <t>L 2</t>
  </si>
  <si>
    <t>L 12</t>
  </si>
  <si>
    <t>L 13</t>
  </si>
  <si>
    <t>L 14</t>
  </si>
  <si>
    <t>L 23</t>
  </si>
  <si>
    <t>Dobava betona, ugradba u konstrukciju i njegovanje armiranobetonske kose ploče rampe debljine 16 cm, srednjeg presjeka (od 0,12-0,30 m3 betona na m2 ). Završna izvedba u glatkoj oplati, marke betona MB-30.</t>
  </si>
  <si>
    <t>01.03.010.</t>
  </si>
  <si>
    <t>Dobava izrada i montaža ozelenjenog krova tipa "Optima" prema uputama proizvođača na površine središnjeg ravnog krova, i oba patia. Stavka obuhvaća i sve potrebne od proizvođača specificirane radove, sav potreban transport, materijal, pribor i spojni mate</t>
  </si>
  <si>
    <t>UKUPNO ZELENI KROVOVI:</t>
  </si>
  <si>
    <t>02.</t>
  </si>
  <si>
    <t>REKAPITULACIJA OBRTNIČKIH RADOVA</t>
  </si>
  <si>
    <t>SVEUKUPNO OBRTNIČKIH RADOVI:</t>
  </si>
  <si>
    <t>NAPOMENA:</t>
  </si>
  <si>
    <t xml:space="preserve">02.02.005. </t>
  </si>
  <si>
    <t>Izrada, postavljanje i skidanje jednostrane oplate zidova ravne osnove, od vodootporne šperploče u izvedbi za završnu obradu betonske površine. U jediničnu cijenu oplate uključeni su kompletni troškovi montaže, demontaže i amortizacije oplate .</t>
  </si>
  <si>
    <t>FAZA:</t>
  </si>
  <si>
    <t>ZOP:</t>
  </si>
  <si>
    <t>BROJ PROJEKTA:</t>
  </si>
  <si>
    <t>PROJEKTANT:</t>
  </si>
  <si>
    <t>GLAVNI</t>
  </si>
  <si>
    <t>Oblaganje čela i gazišta stepenica prirodnim kamenom -paljenim granitom, debljine ploča 3 cm, vrste i boje po izboru projektanta. Ploče se polažu u sloj cementnog morta vlažne konzistencije. Dobava materijala, unutrašnji transport i opločenje, zalijevanje</t>
  </si>
  <si>
    <t>02.11.004.</t>
  </si>
  <si>
    <t>Zidanje pregradnih zidova prizemlja i katova, obzidavanje dimovodnih i ventilacijskih kanala, instalacija vodovoda i kanalizacije saćastom   opekom NF u cementnom mortu M-10. Debljina zidova 12 cm. Dobava materijala i izvedba, kao i izrada potrebne skele,</t>
  </si>
  <si>
    <t>01.05.004.</t>
  </si>
  <si>
    <t>Obzidavanje kada punom opekom NF u cementnom mortu M-10. Debljina obzida 7 cm. Dobava materijala i izvedba, te transport materijala do mjesta ugradbe.</t>
  </si>
  <si>
    <t>01.05. 005.</t>
  </si>
  <si>
    <t>Izrada, postavljanje i skidanje dvostrane oplate zidova (debljine 20, 25 i 30 cm) ravne osnove od vodootporne šperploče, uredna izvedba za vidljiv beton bez završne obrade. U jediničnu cijenu oplate uključeni su kompletni troškovi montaže, demontaže i amo</t>
  </si>
  <si>
    <t>01.06.003.</t>
  </si>
  <si>
    <t>Izrada, postavljanje i skidanje dvostrane oplate zidova tankostjenih parapeta i ograda(monijerka 10 cm) ravne osnove od vodootporne šperploče, uredna izvedba za vidljiv beton bez završne obrade. U jediničnu cijenu oplate uključeni su kompletni troškovi mo</t>
  </si>
  <si>
    <t>01.06.004.</t>
  </si>
  <si>
    <t>Dobava materijala, izrada i montaža horizontalnog limenog odvodnog visećeg žljeba četvrtastog oblika na krovnim plohama dijela objekta prema Lomničkoj strani. Žljeb od titan-cink lima debljine ploča 0,7 mm, razvijene širine 33,3 cm. Izrada uz pažljivo spa</t>
  </si>
  <si>
    <t>02.07.005.</t>
  </si>
  <si>
    <t>Izrada, postavljanje i skidanje oplate ravne ploče od vodootporne šperploče, s podupiranjem, uredne izvedbe za vidljiv beton bez završne obrade. U jediničnu cijenu oplate uključeni su kompletni troškovi montaže, demontaže i amortizacije oplate .</t>
  </si>
  <si>
    <t>01.06.007.</t>
  </si>
  <si>
    <t>Oblaganje podnožja (sokla) šetnice na katu, visine 30 cm, prirodnim kamenom -paljenim granitom, debljine ploča 1 cm, vrste i boje po izboru projektanta. Ploče se polažu u sloj cementnog morta vlažne konzistencije. Dobava materijala, unutrašnji transport i</t>
  </si>
  <si>
    <t>02.11.005.</t>
  </si>
  <si>
    <t>Ugradnja mjedenih "L" profila na mjestima različite završne obrade poda, te promjene visine podnih ploha. Dobava materijala i izvedba, te transport materijala do mjesta ugradbe.</t>
  </si>
  <si>
    <t>01.05.011.</t>
  </si>
  <si>
    <t>Svi uglovi trebaju biti zaštićeni odgovarajućim uglovnim profilima.</t>
  </si>
  <si>
    <t>Doprema i montaža tipskih dvokrilnih metalnih vrata. U cijenu stavke uključen je sav potreban transport, materijal, pribor te spojni materijal funkcionalni okov i ugradba.</t>
  </si>
  <si>
    <t>a) Modularne veličine 160/200</t>
  </si>
  <si>
    <t>02.04.014.</t>
  </si>
  <si>
    <t>Dobava i montaža  "Schiedel" dimnjaka tipa Quadro komplet sa spojnim komadima, elementima za montažu i dimnjačkom kapom. U stavku uključiti kompletnu visinu dimovodnih kanala i obradu reški u stropu. U cijeni je obuhvaćen kompletan rad po uputama proizvođ</t>
  </si>
  <si>
    <t>a) Quadro SR-18</t>
  </si>
  <si>
    <t>m</t>
  </si>
  <si>
    <t>b) Quadro SR-20</t>
  </si>
  <si>
    <t>c) Quadro SR-25</t>
  </si>
  <si>
    <t>01.05. 006.</t>
  </si>
  <si>
    <t>07.</t>
  </si>
  <si>
    <t>- predviđen plastificirani aluminijski lim.</t>
  </si>
  <si>
    <t>standardna drvena građa</t>
  </si>
  <si>
    <t>Matija Vinski, dipl.ing.arh.</t>
  </si>
  <si>
    <t>PDV 25%</t>
  </si>
  <si>
    <t>Matija Vinski  d.i.a.</t>
  </si>
  <si>
    <t xml:space="preserve">Dovoz, montaža, najam i demontaža cijevne fasadne skele s podnicama, ogradom u visini svake etaže i penjalicama visine ~6,5 m. Skela služi za izvedbu svih zidarskih, fasaderskih i ostalih radova. </t>
  </si>
  <si>
    <t>broj stavke</t>
  </si>
  <si>
    <t>tekst stavke</t>
  </si>
  <si>
    <t>jedinica mjere</t>
  </si>
  <si>
    <t>količina</t>
  </si>
  <si>
    <t>jedinična cijena</t>
  </si>
  <si>
    <t>cijena</t>
  </si>
  <si>
    <t xml:space="preserve">Višekratno čišćenje objekta tijekom gradnje te završno grubo i fino čišćenje. Isto se odnosi na ukupnu površinu građevine. Svaki izvođač i podizvođač dužan je gradilište držati urednim i čistim. Nakon izvedenih radova svi podizvođači dužni su očistiti preostali materijal iza sebe. Glavni izvođač radova odgovoran je za izgled gradilišta. </t>
  </si>
  <si>
    <t>Obaveza je izvođača proučiti sve projekte predmetne građevine te u jedinične cijene stavki uračunati sve radove, potrebne materijale, njihove količine i/ili sl. (eventualno ne specificirane posebno u samom troškovniku), a koji su (prema uzancama struke, pravilima dobrog zanata i sl.) potrebni za potpuno dovršenje građevine, tj. dovođenje u stanje "potpuno spremno za uporabu". Svi takvi radovi i materijali imaju biti uračunati u jedinične cijene, tj. neće se posebno priznati ni plaćati nikakvi vantroškovnički radovi, materijali, količine i/ili sl.</t>
  </si>
  <si>
    <t>Izvedba i obrada materijalima, tonovima i nijansama prema zahtjevima i po uputama projektanta. Uključivo sav potreban rad i materijal.
Pregradni se zidovi zidaju nakon što konstrukcija postigne punu marku betona. Izvedba strogo prema zahtjevima projekata statike i građevinske fizike, te prema uputama proizvođača upotrebljenih materijala. Zidove od opekarskih elemenata vezati sa konstruktivnim zidovima i elementima od arm. betona čeličnim sponama (Ø 8 mm ili tipske "L" sponke sa vijcima i tiplama, u svakom drugom redu opeke), sve prema uputama proizvođača opeke. U svim zidovima zapuniti šupljine opeke mortom (uz otvore) na mjestima ugradbe stolarije, bravarije i/ili sl. (po otvoru: 2x3 mjesta na vertikalnom dijelu otvora, te cjelokupan vrh parapeta).</t>
  </si>
  <si>
    <t>Dobava svog materijala, sav vanjski i unutrašnji transport do mjesta ugradbe.</t>
  </si>
  <si>
    <t>Obaveza je izvođača proučiti sve projekte predmetne građevine te u jedinične cijene stavki uračunati sve radove, potrebne materijale, njihove količine. (eventualno ne specificirane posebno u samom troškovniku), a koji su (prema uzancama struke, pravilima dobrog zanata) potrebni za potpuno dovršenje građevine, tj. dovođenje u stanje "potpuno spremno za uporabu". Svi takvi radovi i materijali imaju biti uračunati u jedinične cijene, tj. neće se posebno priznati ni plaćati nikakvi vantroškovnički radovi, materijali, količine i/ili sl.</t>
  </si>
  <si>
    <t>Sve radne platforme, pomične i nepomične skele za radove do visine jedne etaže (cca 3,0 m).</t>
  </si>
  <si>
    <t>Cijevna fasadna skela obračunata u fasaderskim radovima služi i za sve ostale radove.</t>
  </si>
  <si>
    <t>Sve su fasadne žbuke punoplošno armirane alkalnootpornim staklenim rabitz pletivom. Izvedba svih radova strogo prema uputama proizvođača upotrebljenih materijala, uključivo sve potrebne predradnje, grundiranja podloge, završne impregnacije i sl. Jediničnim cijenama stavki obuhvatiti sve tipske profile potrebne za izvedbu (sokl, uglovi, vodilice, dilatacijski profili, okapnice, rubovi špaleta uz fasadne otvore i slično, bez posebne napomene). Izvedba na način da su profili maksimalno skriveni (nevidljiva izvedba).</t>
  </si>
  <si>
    <t>UKUPNO ZEMLJANI I PRATEĆI RADOVI:</t>
  </si>
  <si>
    <t>d1.</t>
  </si>
  <si>
    <t>Preko vanjskog ruba kontra letvi ugrađuje se gusta ventilacijska mrežica od isteg čelika. Mrežica je razvijene širine cca 20cm. Obračun po ml za sve radove zajedno.</t>
  </si>
  <si>
    <t>gusta mrežica, perforirani lim raz.šir. 20cm</t>
  </si>
  <si>
    <t>kontra letve</t>
  </si>
  <si>
    <t>wuetop - duo folija</t>
  </si>
  <si>
    <t>UKUPNO TESARSKI RADOVI</t>
  </si>
  <si>
    <t>KROVOPOKRIVAČKI RADOVI</t>
  </si>
  <si>
    <r>
      <t xml:space="preserve">NAPOMENA:                                                                      </t>
    </r>
    <r>
      <rPr>
        <sz val="10"/>
        <rFont val="Calibri"/>
        <family val="2"/>
      </rPr>
      <t>Radovi se izvode prema opisu u troškovniku, prema podacima iz projektne dokumentacije, uz rješavanje svih eventualnih pitanja u suradnji s projektantom i u skladu sa važećim standardima. Sav upotrebljeni materijal mora odgovarati postojećim propisima i standardima. U svemu se strogo pridržavati zahtjeva, uputa i tehnologije proizvođača upotrebljenih materijala, kao i materijala i uređaja koji se montiraju. Sve su dimenzije konstruktivnih elemenata date okvirno. Prije izvedbe obavezno uzeti točne mjere na građevini.
Pokrivanje kosih krovnih ploha je crijepom Tondach Figaro. Crijep treba biti prve kvalitete, pravilnog oblika i veličine i/ili sl. uključivo sve potrebne tipska profile, elemente, fazonske komade i sl.
Sve drvene elemente zaštititi od crvotočina, drvojetki, truljenja i sl, te uključiti svu potrebnu antikorozivnu zaštitu svih elemenata.</t>
    </r>
  </si>
  <si>
    <t>Obaveza je izvođača proučiti sve projekte predmetne građevine, te u jedinične cijene stavki uračunati sve radove, potrebne materijale, njihove količine i/ili sl. (eventualno ne specificirane posebno u samom troškovniku), a koji su (prema uzancama struke, pravilima dobrog zanata i sl.) potrebni za potpuno dovršenje građevine, tj. dovođenje u stanje "potpuno spremno za uporabu". Svi takvi radovi i materijali trebaju biti uračunati u jedinične cijene, tj. neće se posebno priznati ni plaćati nikakvi vantroškovnički radovi, materijali, količine i/ili sl. Prije davanja ponude potreban je uvid na licu mjesta.
Obračun radova vrši se prema važećim propisima, po stvarno izvedenim količinama. Jediničnom cijenom obuhvaćen je sav rad, potreban materijal s transportom na gradilište, skele potrebne za izvođenje pojedinih radova, primjena mjera zaštite na radu i drugih važećih propisa. Svi opći opisi, opći uvjeti, obračunsko-tehničke specifikacije i sl. sastavni su dio troškovnika i moraju biti priloženi i ovjereni prilikom davanja ponude.</t>
  </si>
  <si>
    <t>UKUPNO KROVOPOKRIVAČKI RADOVI</t>
  </si>
  <si>
    <t xml:space="preserve">Zidarska dorada nadozida uz strehu krova i zatvaranje šupljom opekom zidanom produžnim mortom M-5, opeka debljine 8,0cm POROTHERM 8 P+E. Obzid visine cca35cm. U cijenu rada uračunati sve pripreme, potrošni materijal i rad na visini, sve do pune gotovosti. </t>
  </si>
  <si>
    <t>raz. šir. lima 33+66 cm</t>
  </si>
  <si>
    <t>GIPSKARTONSKI RADOVI</t>
  </si>
  <si>
    <t>UKUPNO GIPSKARTONSKI RADOVI :</t>
  </si>
  <si>
    <t>RUŠENJA I DEMONTAŽE</t>
  </si>
  <si>
    <t>Obaveza je izvođača proučiti sve projekte i dokumentaciju za uklanjanje predmetne građevine te u jedinične cijene stavki uračunati sve radove, potrebne materijale, njihove količine i/ili sl. (eventualno ne specificirane posebno u samom troškovniku), a koji su (prema uzancama struke, pravilima dobrog zanata i sl.) potrebni za potpuno dovršenje radova na uklanjanju građevina. Svi takovi radovi i materijali imaju biti uračunati u jedinične cijene, tj. neće se posebno priznati ni plaćati nikakvi vantroškovnički radovi, materijali, količine i/ili sl.</t>
  </si>
  <si>
    <t>Svi opći opisi, opći uvjeti, obračunsko-tehničke specifikacije i sl. sastavni su dio troškovnika i moraju biti priloženi i ovjereni prilikom davanja ponude.</t>
  </si>
  <si>
    <t xml:space="preserve">Radovi vezani za blindiranje cjevovoda vodovoda i kanalizacije obuhvaćeni su u pripremnim radovima. U jedinične cijene stavki ukalkulirati sortiranje i sav odvoz materijala na gradski deponij sukladno Pravilniku. </t>
  </si>
  <si>
    <t xml:space="preserve">Prilikom uklanjanja pojedinih elemenata izvođač se mora u potpunosti pridržavati Pravilnika o zaštiti na radu u građevinarstvu. Voditi računa da se pojedini elementi podupru kako ne bi nastalo nekonrolirano rušenje što ugrožava radnike i imovinu. 
Visinu radi dizanja i spuštanja materijala ukalkulirati kod svih radova. 
</t>
  </si>
  <si>
    <t xml:space="preserve">Za stavke uklanjanja konstruktivnih elemenata: elemenata krovišta, zidanih stupova u potkrovlju, drvenog grednika - stropova, obaveza je izvođača izraditi detaljni projekt rušenja sa redoslijedom i opisom izvođenja radova: način rušenja, redoslijed rušenja, način iznošenja elemenata konstrukcije van zgrade. Obaveza izvođača je prije davanja ponude obići zgradu i sukladno gore navedenom nuditi izvođenje radova. 
</t>
  </si>
  <si>
    <t>U cijenu uključiti sva eventualna ispumpavanja vode u građevinskoj jami ili djelovima zgrade.</t>
  </si>
  <si>
    <t>NAPOMENA:   Izvedba i obrada u svemu prema zahtjevima i po uputama nadležne konzervatorske ustanove (Uprava za zaštitu kulturne baštine, Konzervatorski odjel u Karlovcu) i projektanta.</t>
  </si>
  <si>
    <t>zaštita poda</t>
  </si>
  <si>
    <t>pregrada u dvorani</t>
  </si>
  <si>
    <t>pokrov i letve</t>
  </si>
  <si>
    <t>Demontaža opšava od pocinčanog lima na krovnim plohama, na spoju krova i zida, žljebova, vertikala i sl.
Otpadni materijal zbrinuti sukladno propisu - u cijeni stavke.
Obračun po m'.</t>
  </si>
  <si>
    <t xml:space="preserve">visećeg žljeba od pocinčanog lima deblj. 0,63 mm, raz.širine 33cm komplet s kukama za ovješenje raz. šir. 15+33 cm. </t>
  </si>
  <si>
    <t>opšava krovne plohe na spoju sa višim zidanim zidom zabata (višom zgradom) razvijene širine cca 50+15cm komplet sa elementima za ugradbu i krovnom ljepenkom ispod lima.</t>
  </si>
  <si>
    <t>opšava sljemena jedostrešnog krova razv.širine cca 66cm.</t>
  </si>
  <si>
    <t>d2.</t>
  </si>
  <si>
    <t>opšava slobodnog zabatnog zida razv.širine 66cm, komplet sa kukama.</t>
  </si>
  <si>
    <t>opšava zabatnog zida uz viši zid uličnog dijela zgrade, komplet sa elementima za ugradbu i podložnim slojem ljepenke.</t>
  </si>
  <si>
    <t>demontaža uzazidnog opšava krova uličnog dijela zgrade na spoju sa zabatnim zidom dvorišnog dijela zgrade. Detalje ugradbe treba snimiti kako bi se ispravno ugradili novi opšavi i spoj na postojeći viseći žljeb.</t>
  </si>
  <si>
    <t>Demontaža ugradbenih rasvjetnih tijela u prostoriji čitaonice te ponovna montaža nakon popravka stropa. U cijenu uključiti potrebnu zamjenu instalacije, sve komplet do pune gotovosti i funkcionalnosti. Obračun po kompletu rasvjetnih tijela u čitaonici.</t>
  </si>
  <si>
    <t xml:space="preserve">Demontaža i odvoz na gradsku deponiju slojeva stropa prizemlja na dijelu čitaonice koji su poništeni uslijed procurivanja krova. Točno stanje će se utvrditi nakon otvaranja stropa, kao i područja gdje se slojevi demontiraju. </t>
  </si>
  <si>
    <t>Dobava, izrada i montaža visećeg sandučastog žljeba od pocinčanog lima deblj. 0,63 mm s potrebnim kukama za ovješenje od plosnih profila koji moraju biti antikorozivno zaštićeni i ličeni. Sa jedne strane lim se podvlači pod pokrov od crijepa i podiže uz letve, a s druge strane veže na viseći sandučasti stojeći žljeb sa kukama. Žljeb se izvodi sa padom prema izljevu na niži krov (kao postojeće stanje). Raz. šir. lima 33+66 cm.</t>
  </si>
  <si>
    <t xml:space="preserve">
Dobava, izrada i montaža uzazidnog (kosog) opšava od pocinčanog lima, opšava zabata na spoju sa višom zgradom, sve sukladno detaljima, razvijene širine cca66 cm. 
</t>
  </si>
  <si>
    <t xml:space="preserve">
Dobava, izrada i montaža uzazidnog (horizontalnog) opšava od pocinčanog lima, opšava sljemena na spoju sa višom zgradom, sve sukladno detaljima, razvijene širine cca66 cm. 
</t>
  </si>
  <si>
    <t>Ošav zabata r.š. 66cm</t>
  </si>
  <si>
    <t>Ošav sljemena r.š. 66cm</t>
  </si>
  <si>
    <t xml:space="preserve">
Dobava, izrada i montaža opšava sljemena kao st. 08.3. samo sa podvlačenjem pod okapni lim sljemena susjedne zgrade, sve sukladno detaljima, razvijene širine cca66 cm. 
</t>
  </si>
  <si>
    <t xml:space="preserve">
Dobava, izrada i montaža kosog opšava od pocinčanog lima, opšava slobodnih zabata, sve sukladno detaljima, razvijene širine cca50 cm. Opšav se s jedne strane podvlaći pod crijep a sa druge strane je formirana okapnica udaljena mi.4cm od zida.
</t>
  </si>
  <si>
    <t>Ošav zabata r.š. 50cm</t>
  </si>
  <si>
    <t xml:space="preserve">Demontaža ležećih krovnih prozora vel. cca 90x130cm, komplet sa pripadajućim opšavima. Prozor treba odložiti u spremu prema zahtjevu Investitora. </t>
  </si>
  <si>
    <t>Izrada i postava opšava od pocinčanog lima te fazonskih elemenata sukladno stanju na zgradi a na mjestima spajanja na postojeće opšave, oluke i sl. Obračun po kom spoja, sve kompletno, do pune gotovosti. .</t>
  </si>
  <si>
    <t>Nabava i postava pojedinačnih metalnih snjegobrana na krov pokriven biber crijepom, s tipskim Tondach snjegobranima. Snjegobrani se postavljaju u prvom redu od strehe svaki crijep, a na ostaloj površini krova (2 kom/m²).</t>
  </si>
  <si>
    <r>
      <t xml:space="preserve">
Popravak krovne konstrukcije jednostrešnog krova, nagiba cca 32°, od četinjača II klase: </t>
    </r>
    <r>
      <rPr>
        <sz val="10"/>
        <rFont val="Calibri"/>
        <family val="2"/>
      </rPr>
      <t>rogovi cca10/12 cm, nazidnice cca16/16 (odnosno, sve prema stanju na gradnji). Potojeću krovnu građu treba pregledati, eventualno trulu građu zamijeniti novom zdravom, ojačanja i izravnanja izvesti ugradnjom dasaka obostrano uz rogove. Na mjestima oslanjanja građe na arm. bet. postaviti sloj bitumenske ljepenke. Uključivo impregniranje drveta fungicidnim i insekticidnim sredstvima te sredstvima protiv truljenja. U cijenu uključiti sav potreban rad i materijal. Obračun po m</t>
    </r>
    <r>
      <rPr>
        <vertAlign val="superscript"/>
        <sz val="10"/>
        <rFont val="Calibri"/>
        <family val="2"/>
      </rPr>
      <t>2</t>
    </r>
    <r>
      <rPr>
        <sz val="10"/>
        <rFont val="Calibri"/>
        <family val="2"/>
      </rPr>
      <t xml:space="preserve"> tlocrtne projekcije postojeće krovne konstrukcije.</t>
    </r>
  </si>
  <si>
    <r>
      <t xml:space="preserve">
Dobava i montaža letvi 3/5cm za pokrivanje krova biber </t>
    </r>
    <r>
      <rPr>
        <sz val="10"/>
        <rFont val="Calibri"/>
        <family val="2"/>
      </rPr>
      <t>crijepom i kontraletvi za ventilaciju krovnog pokrova i sl, vel. cca 8/5 cm, uključivo sloj paropropusne vodonepropusne folije tipa WUETOP-DUO ili sl. Uključivo impregniranje fungicidnim sredstvima te sredstvima protiv truljenja. Obračun po m</t>
    </r>
    <r>
      <rPr>
        <vertAlign val="superscript"/>
        <sz val="10"/>
        <rFont val="Calibri"/>
        <family val="2"/>
      </rPr>
      <t>2</t>
    </r>
    <r>
      <rPr>
        <sz val="10"/>
        <rFont val="Calibri"/>
        <family val="2"/>
      </rPr>
      <t xml:space="preserve"> obrađene (izvedene) kose krovne plohe.</t>
    </r>
  </si>
  <si>
    <t>Dobava i ugradba crijepova - odzračnika obostrano duž sljemena krovišta.  U cijeni su uključene vrijednosti svih radova i materijala.</t>
  </si>
  <si>
    <t xml:space="preserve">Dobava i dvostruko pokrivanje krova biber crijepom na ranije položene i učvrščene letve. U cijeni su uključene vrijednosti svih radova i materijala te obradu oko krovnih prozora. 
Obračun po m2 mjereno po kosini. Prije nabave crijepa količine kontrolirati na licu mjesta.
</t>
  </si>
  <si>
    <t>Nabava i ugradnja tipske PVC zaštitne mrežice protiv insekata i ptica 100 mm . Mrežica se montira po čitavoj dužini strehe i spriječava ulazak ptica, insekata u ventilirajući sloj za odzračivanje krova. Mrežicu fiksirati vijcima ili čavlima.</t>
  </si>
  <si>
    <t>Spuštena stropna obloga gipskartonskim pločama vodoravnog donjeg odgleda bez vidljivih spojeva i s pokrivenom podkonstrukcijom, sastavljena iz pocinčanih čeličnih profila kao nosivi i montažni (CD - profil 60 x 27) profili, elastično ovješeni na drveni grednik. U cijenu uključeno kitanje spoja stropa sa zidovima akrilnim kitom. Debljina obloge 12,5 mm. Visina vješanja 10 cm.</t>
  </si>
  <si>
    <t>IZVEDBENI PROJEKT</t>
  </si>
  <si>
    <t>Banjavčićeva ulica, KARLOVAC</t>
  </si>
  <si>
    <t>KNJIŽNICA ZA MLADE ( i prostor DAGGK-a)</t>
  </si>
  <si>
    <t xml:space="preserve">Izrada privremene zaštite - pregrade unutar dvorane za predavanja kojom se odvaja područje izvedbe radova. Pregrada visine cca 2,0m se izvodi od postolja iz mekog drva - raster preko kojeg se jednostrano ugrađuju gips kartonske ploče. Unutar pregrade su zaokretna vrata sa mogučnošću zaključavanja. Po završetku radova pregradu treba demontirati, a na građevini popraviti (dovesti u prvobitno stanje) eventualna oštećenja uslijed ugradbe pregrade.  </t>
  </si>
  <si>
    <t>Površinu poda, prolaz do unutarnjeg dvorišta treba zaštititi polaganjem pvc poda i/ili sl. Kako se isti ne bi oštetio pri previzu materijala. Po završetku radova oblogu treba demontirati, a na građevini popraviti (dovesti u prvobitno stanje) eventualna oštećenja poda.</t>
  </si>
  <si>
    <t>Demontaža pokrova od ploča valovitog salonita sa jednostrešnog krova. U okviru stavke demontiraju se i letve 5/8cm. Kose krovna ploha je nagiba 32° i visine 6,00m od nivoa terena u dvorištu. Obračun po m2 stvarne površine kosog krova, uključivo sortiranje i odvoz otpadnog materijala na gradsku deponiju, zbrinjavanje sukladno Pravilniku.</t>
  </si>
  <si>
    <t>Izrada i postava uzazidnog opšava krova uličnog dijela zgrade na spoju sa zabatnim zidom dvorišnog dijela zgrade. Detalje izvesti prema postojećem stanju kako bi se novi opšavi spojili na postojeći viseći žljeb. U cijenu uključiti i sloj krovne ljepenke ispod lima. 
R.Š. 50 cm</t>
  </si>
  <si>
    <t>GRADSKA KNJIŽNICA KARLOVAC i DAGGK</t>
  </si>
  <si>
    <t>Izvedba temeljnog premaza za izjednačavanje upojnosti podloge, tipa kao KANUF-GRUNDIERUNG ili sl, na gipskartonske površine zidova i stropova, strogo prema uputama proizvođača. Obračun po kompletnoj izvedbi (razvijena površina), do potpune gotovosti i pune funkcionalnosti.</t>
  </si>
  <si>
    <t>Bojanje disperzivnom bojom i sl, unutarnjih gipskartonskih i sl. stropova u boji prema izboru projektanta. Proizvod kao Baumit Divina Optima ili slično. Sve površine prije bojanja impregnirati, a zatim gletati i brusiti što  je uključeno u cijenu.</t>
  </si>
  <si>
    <t>Karlovac, listopad, 2020.</t>
  </si>
  <si>
    <t>03.</t>
  </si>
  <si>
    <t>05.A</t>
  </si>
  <si>
    <t>05.B</t>
  </si>
  <si>
    <t>06.</t>
  </si>
  <si>
    <t>ELEKTROTEHNIČKI RADOVI</t>
  </si>
  <si>
    <t>Ispitivanje postojećih elektrotehničkih instalacija</t>
  </si>
  <si>
    <t>Opći i posebni uvjeti sastavni dio su ovog troškovnika.</t>
  </si>
  <si>
    <t>Puštanje u pogon i dobava svih tipskih certifikata ugrađene opreme kao i izjava o sukladnosti elektrotehničkih instalacija.</t>
  </si>
  <si>
    <t xml:space="preserve">Popravak razovdnog ormara, a nakon utvrđenog problema, uključujući sav rad i potreban materijal, sve do pune gotovosti. </t>
  </si>
  <si>
    <t>Zamjena oštećenih instalacija ožićenja, utičnica i prekidača po potrebi, a nakon provedenog ispitivanja, uključujući sav rad i potreban materijal, sve do pune gotovosti.</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</si>
</sst>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 #,##0\ _K_n_-;\-* #,##0\ _K_n_-;_-* &quot;-&quot;\ _K_n_-;_-@_-"/>
    <numFmt numFmtId="167" formatCode="_-* #,##0.00\ _K_n_-;\-* #,##0.00\ _K_n_-;_-* &quot;-&quot;??\ _K_n_-;_-@_-"/>
    <numFmt numFmtId="168" formatCode="&quot;kn&quot;\ #,##0;\-&quot;kn&quot;\ #,##0"/>
    <numFmt numFmtId="169" formatCode="&quot;kn&quot;\ #,##0;[Red]\-&quot;kn&quot;\ #,##0"/>
    <numFmt numFmtId="170" formatCode="&quot;kn&quot;\ #,##0.00;\-&quot;kn&quot;\ #,##0.00"/>
    <numFmt numFmtId="171" formatCode="&quot;kn&quot;\ #,##0.00;[Red]\-&quot;kn&quot;\ #,##0.00"/>
    <numFmt numFmtId="172" formatCode="_-&quot;kn&quot;\ * #,##0_-;\-&quot;kn&quot;\ * #,##0_-;_-&quot;kn&quot;\ * &quot;-&quot;_-;_-@_-"/>
    <numFmt numFmtId="173" formatCode="_-&quot;kn&quot;\ * #,##0.00_-;\-&quot;kn&quot;\ * #,##0.00_-;_-&quot;kn&quot;\ * &quot;-&quot;??_-;_-@_-"/>
    <numFmt numFmtId="174" formatCode="#,##0.00_ ;[Red]\-#,##0.00\ "/>
    <numFmt numFmtId="175" formatCode="0.00_ ;[Red]\-0.00\ "/>
    <numFmt numFmtId="176" formatCode="#,##0_ ;[Red]\-#,##0\ "/>
    <numFmt numFmtId="177" formatCode="0_ ;[Red]\-0\ "/>
    <numFmt numFmtId="178" formatCode="0.0%"/>
    <numFmt numFmtId="179" formatCode="#,##0.0_ ;[Red]\-#,##0.0\ "/>
    <numFmt numFmtId="180" formatCode="0.000"/>
    <numFmt numFmtId="181" formatCode="#,##0.00\ _k_n"/>
    <numFmt numFmtId="182" formatCode="0.0"/>
    <numFmt numFmtId="183" formatCode="0.0000"/>
    <numFmt numFmtId="184" formatCode="#,##0.000_ ;[Red]\-#,##0.000\ "/>
    <numFmt numFmtId="185" formatCode="#,##0.0000_ ;[Red]\-#,##0.0000\ "/>
    <numFmt numFmtId="186" formatCode="#,##0.00000_ ;[Red]\-#,##0.00000\ "/>
    <numFmt numFmtId="187" formatCode="&quot;Yes&quot;;&quot;Yes&quot;;&quot;No&quot;"/>
    <numFmt numFmtId="188" formatCode="&quot;True&quot;;&quot;True&quot;;&quot;False&quot;"/>
    <numFmt numFmtId="189" formatCode="&quot;On&quot;;&quot;On&quot;;&quot;Off&quot;"/>
    <numFmt numFmtId="190" formatCode="#,##0.0"/>
    <numFmt numFmtId="191" formatCode="#,##0.00\ &quot;kn&quot;"/>
    <numFmt numFmtId="192" formatCode="[$€-2]\ #,##0.00_);[Red]\([$€-2]\ #,##0.00\)"/>
    <numFmt numFmtId="193" formatCode="#,##0.000"/>
    <numFmt numFmtId="194" formatCode="#,##0.0000"/>
    <numFmt numFmtId="195" formatCode="#,##0.00000"/>
    <numFmt numFmtId="196" formatCode="_-&quot;£&quot;* #,##0.00_-;\-&quot;£&quot;* #,##0.00_-;_-&quot;£&quot;* &quot;-&quot;??_-;_-@_-"/>
  </numFmts>
  <fonts count="64">
    <font>
      <sz val="12"/>
      <name val="Arial CE"/>
      <family val="0"/>
    </font>
    <font>
      <b/>
      <sz val="12"/>
      <name val="Arial CE"/>
      <family val="0"/>
    </font>
    <font>
      <i/>
      <sz val="12"/>
      <name val="Arial CE"/>
      <family val="0"/>
    </font>
    <font>
      <b/>
      <i/>
      <sz val="12"/>
      <name val="Arial CE"/>
      <family val="0"/>
    </font>
    <font>
      <b/>
      <sz val="10"/>
      <name val="Arial CE"/>
      <family val="2"/>
    </font>
    <font>
      <sz val="11"/>
      <name val="Arial CE"/>
      <family val="2"/>
    </font>
    <font>
      <sz val="11"/>
      <name val="Arial"/>
      <family val="2"/>
    </font>
    <font>
      <sz val="11"/>
      <color indexed="10"/>
      <name val="Arial CE"/>
      <family val="2"/>
    </font>
    <font>
      <b/>
      <sz val="11"/>
      <name val="Arial CE"/>
      <family val="0"/>
    </font>
    <font>
      <sz val="10"/>
      <name val="Arial"/>
      <family val="2"/>
    </font>
    <font>
      <u val="single"/>
      <sz val="10"/>
      <color indexed="36"/>
      <name val="Arial"/>
      <family val="2"/>
    </font>
    <font>
      <u val="single"/>
      <sz val="10"/>
      <color indexed="12"/>
      <name val="Arial"/>
      <family val="2"/>
    </font>
    <font>
      <sz val="10"/>
      <name val="Helv"/>
      <family val="0"/>
    </font>
    <font>
      <sz val="8"/>
      <name val="Arial CE"/>
      <family val="0"/>
    </font>
    <font>
      <sz val="11"/>
      <color indexed="8"/>
      <name val="Calibri"/>
      <family val="2"/>
    </font>
    <font>
      <sz val="10"/>
      <name val="MS Sans Serif"/>
      <family val="2"/>
    </font>
    <font>
      <sz val="10"/>
      <name val="Calibri"/>
      <family val="2"/>
    </font>
    <font>
      <vertAlign val="superscript"/>
      <sz val="10"/>
      <name val="Calibri"/>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10"/>
      <name val="Calibri"/>
      <family val="2"/>
    </font>
    <font>
      <sz val="12"/>
      <name val="Calibri"/>
      <family val="2"/>
    </font>
    <font>
      <b/>
      <sz val="11"/>
      <name val="Calibri"/>
      <family val="2"/>
    </font>
    <font>
      <sz val="11"/>
      <name val="Calibri"/>
      <family val="2"/>
    </font>
    <font>
      <b/>
      <sz val="12"/>
      <name val="Calibri"/>
      <family val="2"/>
    </font>
    <font>
      <b/>
      <sz val="14"/>
      <name val="Calibri"/>
      <family val="2"/>
    </font>
    <font>
      <b/>
      <sz val="12"/>
      <color indexed="10"/>
      <name val="Calibri"/>
      <family val="2"/>
    </font>
    <font>
      <b/>
      <sz val="9"/>
      <name val="Calibri"/>
      <family val="2"/>
    </font>
    <font>
      <b/>
      <sz val="10"/>
      <color indexed="10"/>
      <name val="Calibri"/>
      <family val="2"/>
    </font>
    <font>
      <sz val="10"/>
      <color indexed="56"/>
      <name val="Calibri"/>
      <family val="2"/>
    </font>
    <font>
      <b/>
      <sz val="10"/>
      <color indexed="12"/>
      <name val="Calibri"/>
      <family val="2"/>
    </font>
    <font>
      <b/>
      <sz val="10"/>
      <color indexed="56"/>
      <name val="Calibri"/>
      <family val="2"/>
    </font>
    <font>
      <b/>
      <u val="single"/>
      <sz val="10"/>
      <name val="Calibri"/>
      <family val="2"/>
    </font>
    <font>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43" fontId="9" fillId="0" borderId="0" applyFill="0" applyBorder="0" applyProtection="0">
      <alignment horizontal="right"/>
    </xf>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67" fontId="0" fillId="0" borderId="0" applyFont="0" applyFill="0" applyBorder="0" applyAlignment="0" applyProtection="0"/>
    <xf numFmtId="166" fontId="0"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6" fontId="14" fillId="0" borderId="0" applyFont="0" applyFill="0" applyBorder="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7" fillId="0" borderId="0">
      <alignment/>
      <protection/>
    </xf>
    <xf numFmtId="0" fontId="47" fillId="0" borderId="0">
      <alignment/>
      <protection/>
    </xf>
    <xf numFmtId="0" fontId="5" fillId="0" borderId="0">
      <alignment/>
      <protection/>
    </xf>
    <xf numFmtId="0" fontId="14" fillId="0" borderId="0">
      <alignment/>
      <protection/>
    </xf>
    <xf numFmtId="0" fontId="9"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4" fontId="9" fillId="0" borderId="0">
      <alignment horizontal="justify" vertical="justify"/>
      <protection/>
    </xf>
    <xf numFmtId="0" fontId="9" fillId="0" borderId="0">
      <alignment/>
      <protection/>
    </xf>
    <xf numFmtId="0" fontId="0" fillId="32" borderId="7" applyNumberFormat="0" applyFont="0" applyAlignment="0" applyProtection="0"/>
    <xf numFmtId="0" fontId="9" fillId="0" borderId="0">
      <alignment/>
      <protection/>
    </xf>
    <xf numFmtId="0" fontId="9" fillId="0" borderId="0">
      <alignment/>
      <protection/>
    </xf>
    <xf numFmtId="0" fontId="60" fillId="27" borderId="8" applyNumberFormat="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9" fillId="0" borderId="0" applyFont="0" applyFill="0" applyBorder="0" applyAlignment="0" applyProtection="0"/>
  </cellStyleXfs>
  <cellXfs count="264">
    <xf numFmtId="0" fontId="0" fillId="0" borderId="0" xfId="0" applyAlignment="1">
      <alignment/>
    </xf>
    <xf numFmtId="0" fontId="4" fillId="0" borderId="0" xfId="0" applyFont="1" applyAlignment="1">
      <alignment horizontal="left" vertical="top"/>
    </xf>
    <xf numFmtId="0" fontId="5" fillId="0" borderId="0" xfId="0" applyFont="1" applyAlignment="1">
      <alignment horizontal="justify" vertical="top" wrapText="1"/>
    </xf>
    <xf numFmtId="0" fontId="6" fillId="0" borderId="0" xfId="0" applyFont="1" applyAlignment="1">
      <alignment/>
    </xf>
    <xf numFmtId="0" fontId="4" fillId="33" borderId="0" xfId="0" applyFont="1" applyFill="1" applyAlignment="1">
      <alignment horizontal="left" vertical="top"/>
    </xf>
    <xf numFmtId="0" fontId="5" fillId="33" borderId="0" xfId="0" applyFont="1" applyFill="1" applyAlignment="1">
      <alignment horizontal="justify" vertical="top" wrapText="1"/>
    </xf>
    <xf numFmtId="49" fontId="0" fillId="0" borderId="0" xfId="0" applyNumberFormat="1" applyAlignment="1">
      <alignment/>
    </xf>
    <xf numFmtId="0" fontId="7" fillId="34" borderId="0" xfId="0" applyFont="1" applyFill="1" applyAlignment="1">
      <alignment horizontal="justify" vertical="top" wrapText="1"/>
    </xf>
    <xf numFmtId="0" fontId="1" fillId="0" borderId="0" xfId="0" applyFont="1" applyAlignment="1">
      <alignment horizontal="right"/>
    </xf>
    <xf numFmtId="2" fontId="1" fillId="0" borderId="0" xfId="0" applyNumberFormat="1" applyFont="1" applyAlignment="1">
      <alignment horizontal="right" vertical="top"/>
    </xf>
    <xf numFmtId="0" fontId="1" fillId="0" borderId="0" xfId="0" applyFont="1" applyAlignment="1">
      <alignment/>
    </xf>
    <xf numFmtId="0" fontId="1" fillId="0" borderId="0" xfId="0" applyFont="1" applyFill="1" applyAlignment="1">
      <alignment horizontal="left" vertical="top"/>
    </xf>
    <xf numFmtId="0" fontId="8" fillId="0" borderId="0" xfId="0" applyFont="1" applyAlignment="1">
      <alignment horizontal="justify" vertical="top" wrapText="1"/>
    </xf>
    <xf numFmtId="49" fontId="33" fillId="0" borderId="0" xfId="0" applyNumberFormat="1" applyFont="1" applyBorder="1" applyAlignment="1">
      <alignment vertical="top"/>
    </xf>
    <xf numFmtId="49" fontId="33" fillId="0" borderId="0" xfId="0" applyNumberFormat="1" applyFont="1" applyBorder="1" applyAlignment="1">
      <alignment horizontal="left" vertical="top"/>
    </xf>
    <xf numFmtId="0" fontId="16" fillId="0" borderId="0" xfId="0" applyFont="1" applyBorder="1" applyAlignment="1">
      <alignment horizontal="left"/>
    </xf>
    <xf numFmtId="0" fontId="16" fillId="0" borderId="0" xfId="0" applyFont="1" applyBorder="1" applyAlignment="1">
      <alignment/>
    </xf>
    <xf numFmtId="49" fontId="16" fillId="0" borderId="0" xfId="0" applyNumberFormat="1" applyFont="1" applyBorder="1" applyAlignment="1">
      <alignment vertical="top"/>
    </xf>
    <xf numFmtId="0" fontId="34" fillId="0" borderId="0" xfId="0" applyFont="1" applyAlignment="1">
      <alignment/>
    </xf>
    <xf numFmtId="0" fontId="35" fillId="0" borderId="0" xfId="0" applyFont="1" applyAlignment="1">
      <alignment/>
    </xf>
    <xf numFmtId="0" fontId="16" fillId="0" borderId="0" xfId="0" applyFont="1" applyAlignment="1">
      <alignment/>
    </xf>
    <xf numFmtId="0" fontId="36" fillId="0" borderId="0" xfId="0" applyFont="1" applyAlignment="1">
      <alignment/>
    </xf>
    <xf numFmtId="0" fontId="37" fillId="0" borderId="0" xfId="0" applyFont="1" applyAlignment="1">
      <alignment/>
    </xf>
    <xf numFmtId="0" fontId="36" fillId="0" borderId="0" xfId="0" applyFont="1" applyBorder="1" applyAlignment="1">
      <alignment/>
    </xf>
    <xf numFmtId="49" fontId="16" fillId="0" borderId="0" xfId="0" applyNumberFormat="1" applyFont="1" applyBorder="1" applyAlignment="1">
      <alignment horizontal="left" vertical="top"/>
    </xf>
    <xf numFmtId="0" fontId="38" fillId="0" borderId="0" xfId="0" applyFont="1" applyAlignment="1">
      <alignment horizontal="center"/>
    </xf>
    <xf numFmtId="0" fontId="16" fillId="0" borderId="0" xfId="0" applyFont="1" applyAlignment="1">
      <alignment horizontal="center"/>
    </xf>
    <xf numFmtId="49" fontId="16" fillId="0" borderId="0" xfId="0" applyNumberFormat="1" applyFont="1" applyBorder="1" applyAlignment="1">
      <alignment vertical="center"/>
    </xf>
    <xf numFmtId="0" fontId="37"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39" fillId="0" borderId="0" xfId="0" applyFont="1" applyAlignment="1">
      <alignment vertical="center"/>
    </xf>
    <xf numFmtId="0" fontId="36" fillId="0" borderId="0" xfId="0" applyFont="1" applyAlignment="1">
      <alignment horizontal="justify"/>
    </xf>
    <xf numFmtId="0" fontId="16" fillId="0" borderId="0" xfId="0" applyFont="1" applyBorder="1" applyAlignment="1">
      <alignment vertical="top"/>
    </xf>
    <xf numFmtId="49" fontId="16" fillId="0" borderId="0" xfId="0" applyNumberFormat="1" applyFont="1" applyBorder="1" applyAlignment="1">
      <alignment horizontal="justify" vertical="top"/>
    </xf>
    <xf numFmtId="49" fontId="16" fillId="0" borderId="0" xfId="0" applyNumberFormat="1" applyFont="1" applyBorder="1" applyAlignment="1">
      <alignment horizontal="justify"/>
    </xf>
    <xf numFmtId="0" fontId="16" fillId="0" borderId="0" xfId="0" applyFont="1" applyBorder="1" applyAlignment="1">
      <alignment horizontal="justify" vertical="top"/>
    </xf>
    <xf numFmtId="0" fontId="33" fillId="0" borderId="0" xfId="0" applyFont="1" applyBorder="1" applyAlignment="1">
      <alignment horizontal="justify" vertical="top"/>
    </xf>
    <xf numFmtId="49" fontId="33" fillId="0" borderId="0" xfId="0" applyNumberFormat="1" applyFont="1" applyBorder="1" applyAlignment="1">
      <alignment horizontal="justify" vertical="top"/>
    </xf>
    <xf numFmtId="49" fontId="33" fillId="0" borderId="0" xfId="0" applyNumberFormat="1" applyFont="1" applyBorder="1" applyAlignment="1">
      <alignment horizontal="justify"/>
    </xf>
    <xf numFmtId="49" fontId="16" fillId="0" borderId="0" xfId="0" applyNumberFormat="1" applyFont="1" applyBorder="1" applyAlignment="1">
      <alignment/>
    </xf>
    <xf numFmtId="0" fontId="16" fillId="0" borderId="0" xfId="0" applyFont="1" applyBorder="1" applyAlignment="1">
      <alignment horizontal="justify"/>
    </xf>
    <xf numFmtId="0" fontId="33" fillId="0" borderId="0" xfId="0" applyFont="1" applyBorder="1" applyAlignment="1">
      <alignment vertical="top"/>
    </xf>
    <xf numFmtId="0" fontId="33" fillId="0" borderId="0" xfId="0" applyFont="1" applyBorder="1" applyAlignment="1">
      <alignment horizontal="left"/>
    </xf>
    <xf numFmtId="0" fontId="33" fillId="0" borderId="0" xfId="0" applyFont="1" applyBorder="1" applyAlignment="1">
      <alignment/>
    </xf>
    <xf numFmtId="0" fontId="16" fillId="0" borderId="0" xfId="0" applyFont="1" applyAlignment="1">
      <alignment vertical="top"/>
    </xf>
    <xf numFmtId="0" fontId="16" fillId="0" borderId="0" xfId="0" applyFont="1" applyAlignment="1">
      <alignment/>
    </xf>
    <xf numFmtId="174" fontId="16" fillId="0" borderId="0" xfId="0" applyNumberFormat="1" applyFont="1" applyAlignment="1">
      <alignment/>
    </xf>
    <xf numFmtId="2" fontId="33" fillId="0" borderId="10" xfId="0" applyNumberFormat="1" applyFont="1" applyFill="1" applyBorder="1" applyAlignment="1">
      <alignment horizontal="right" vertical="top"/>
    </xf>
    <xf numFmtId="0" fontId="33" fillId="0" borderId="11" xfId="0" applyFont="1" applyFill="1" applyBorder="1" applyAlignment="1">
      <alignment horizontal="left" vertical="top"/>
    </xf>
    <xf numFmtId="0" fontId="33" fillId="0" borderId="11" xfId="0" applyFont="1" applyFill="1" applyBorder="1" applyAlignment="1">
      <alignment horizontal="right" vertical="top"/>
    </xf>
    <xf numFmtId="0" fontId="33" fillId="0" borderId="11" xfId="0" applyFont="1" applyFill="1" applyBorder="1" applyAlignment="1" quotePrefix="1">
      <alignment vertical="top"/>
    </xf>
    <xf numFmtId="0" fontId="33" fillId="0" borderId="11" xfId="0" applyFont="1" applyFill="1" applyBorder="1" applyAlignment="1">
      <alignment/>
    </xf>
    <xf numFmtId="174" fontId="33" fillId="0" borderId="11" xfId="0" applyNumberFormat="1" applyFont="1" applyFill="1" applyBorder="1" applyAlignment="1">
      <alignment/>
    </xf>
    <xf numFmtId="174" fontId="33" fillId="0" borderId="12" xfId="0" applyNumberFormat="1" applyFont="1" applyFill="1" applyBorder="1" applyAlignment="1">
      <alignment/>
    </xf>
    <xf numFmtId="0" fontId="33" fillId="0" borderId="0" xfId="0" applyFont="1" applyFill="1" applyAlignment="1">
      <alignment horizontal="left" vertical="top"/>
    </xf>
    <xf numFmtId="0" fontId="16" fillId="0" borderId="0" xfId="0" applyFont="1" applyAlignment="1" quotePrefix="1">
      <alignment vertical="top" wrapText="1"/>
    </xf>
    <xf numFmtId="0" fontId="33" fillId="0" borderId="0" xfId="0" applyFont="1" applyAlignment="1">
      <alignment horizontal="right"/>
    </xf>
    <xf numFmtId="2" fontId="33" fillId="0" borderId="0" xfId="0" applyNumberFormat="1" applyFont="1" applyAlignment="1">
      <alignment horizontal="right" vertical="top"/>
    </xf>
    <xf numFmtId="0" fontId="33" fillId="0" borderId="0" xfId="0" applyFont="1" applyAlignment="1">
      <alignment vertical="top" wrapText="1"/>
    </xf>
    <xf numFmtId="0" fontId="40" fillId="2" borderId="13" xfId="0" applyFont="1" applyFill="1" applyBorder="1" applyAlignment="1">
      <alignment vertical="top"/>
    </xf>
    <xf numFmtId="0" fontId="40" fillId="2" borderId="14" xfId="0" applyFont="1" applyFill="1" applyBorder="1" applyAlignment="1">
      <alignment horizontal="center" vertical="center" wrapText="1"/>
    </xf>
    <xf numFmtId="0" fontId="40" fillId="2" borderId="15" xfId="0" applyFont="1" applyFill="1" applyBorder="1" applyAlignment="1">
      <alignment horizontal="center" vertical="center" wrapText="1"/>
    </xf>
    <xf numFmtId="174" fontId="40" fillId="2" borderId="15" xfId="0" applyNumberFormat="1" applyFont="1" applyFill="1" applyBorder="1" applyAlignment="1">
      <alignment horizontal="center" vertical="center" wrapText="1"/>
    </xf>
    <xf numFmtId="2" fontId="33" fillId="0" borderId="16" xfId="0" applyNumberFormat="1" applyFont="1" applyBorder="1" applyAlignment="1">
      <alignment horizontal="right" vertical="top"/>
    </xf>
    <xf numFmtId="0" fontId="33" fillId="0" borderId="17" xfId="0" applyFont="1" applyFill="1" applyBorder="1" applyAlignment="1">
      <alignment horizontal="left" vertical="top"/>
    </xf>
    <xf numFmtId="0" fontId="16" fillId="0" borderId="16" xfId="0" applyFont="1" applyBorder="1" applyAlignment="1">
      <alignment vertical="top"/>
    </xf>
    <xf numFmtId="0" fontId="33" fillId="0" borderId="17" xfId="0" applyFont="1" applyBorder="1" applyAlignment="1">
      <alignment vertical="top" wrapText="1"/>
    </xf>
    <xf numFmtId="0" fontId="16" fillId="0" borderId="18" xfId="0" applyFont="1" applyBorder="1" applyAlignment="1">
      <alignment/>
    </xf>
    <xf numFmtId="174" fontId="16" fillId="0" borderId="18" xfId="0" applyNumberFormat="1" applyFont="1" applyBorder="1" applyAlignment="1">
      <alignment/>
    </xf>
    <xf numFmtId="0" fontId="16" fillId="0" borderId="17" xfId="0" applyFont="1" applyBorder="1" applyAlignment="1">
      <alignment horizontal="justify" vertical="justify" wrapText="1"/>
    </xf>
    <xf numFmtId="0" fontId="16" fillId="0" borderId="18" xfId="0" applyFont="1" applyBorder="1" applyAlignment="1">
      <alignment horizontal="center"/>
    </xf>
    <xf numFmtId="0" fontId="16" fillId="0" borderId="17" xfId="0" applyFont="1" applyBorder="1" applyAlignment="1">
      <alignment vertical="top" wrapText="1"/>
    </xf>
    <xf numFmtId="4" fontId="16" fillId="0" borderId="18" xfId="0" applyNumberFormat="1" applyFont="1" applyBorder="1" applyAlignment="1">
      <alignment/>
    </xf>
    <xf numFmtId="0" fontId="16" fillId="0" borderId="19" xfId="0" applyFont="1" applyBorder="1" applyAlignment="1">
      <alignment/>
    </xf>
    <xf numFmtId="0" fontId="16" fillId="0" borderId="20" xfId="0" applyFont="1" applyBorder="1" applyAlignment="1">
      <alignment/>
    </xf>
    <xf numFmtId="0" fontId="16" fillId="0" borderId="19" xfId="0" applyFont="1" applyBorder="1" applyAlignment="1">
      <alignment vertical="top"/>
    </xf>
    <xf numFmtId="0" fontId="16" fillId="0" borderId="20" xfId="0" applyFont="1" applyBorder="1" applyAlignment="1">
      <alignment vertical="top" wrapText="1"/>
    </xf>
    <xf numFmtId="0" fontId="16" fillId="0" borderId="21" xfId="0" applyFont="1" applyBorder="1" applyAlignment="1">
      <alignment horizontal="center"/>
    </xf>
    <xf numFmtId="174" fontId="16" fillId="0" borderId="21" xfId="0" applyNumberFormat="1" applyFont="1" applyBorder="1" applyAlignment="1">
      <alignment/>
    </xf>
    <xf numFmtId="0" fontId="16" fillId="2" borderId="22" xfId="0" applyFont="1" applyFill="1" applyBorder="1" applyAlignment="1">
      <alignment/>
    </xf>
    <xf numFmtId="0" fontId="33" fillId="2" borderId="22" xfId="0" applyFont="1" applyFill="1" applyBorder="1" applyAlignment="1">
      <alignment vertical="top"/>
    </xf>
    <xf numFmtId="174" fontId="16" fillId="2" borderId="22" xfId="0" applyNumberFormat="1" applyFont="1" applyFill="1" applyBorder="1" applyAlignment="1">
      <alignment/>
    </xf>
    <xf numFmtId="174" fontId="16" fillId="0" borderId="22" xfId="0" applyNumberFormat="1" applyFont="1" applyBorder="1" applyAlignment="1">
      <alignment/>
    </xf>
    <xf numFmtId="0" fontId="33" fillId="0" borderId="0" xfId="0" applyFont="1" applyAlignment="1">
      <alignment/>
    </xf>
    <xf numFmtId="0" fontId="33" fillId="0" borderId="0" xfId="0" applyFont="1" applyAlignment="1">
      <alignment vertical="top"/>
    </xf>
    <xf numFmtId="0" fontId="33" fillId="0" borderId="0" xfId="0" applyFont="1" applyAlignment="1">
      <alignment/>
    </xf>
    <xf numFmtId="174" fontId="33" fillId="0" borderId="0" xfId="0" applyNumberFormat="1" applyFont="1" applyAlignment="1">
      <alignment/>
    </xf>
    <xf numFmtId="0" fontId="16" fillId="0" borderId="0" xfId="0" applyFont="1" applyAlignment="1">
      <alignment horizontal="left" vertical="top"/>
    </xf>
    <xf numFmtId="0" fontId="16" fillId="0" borderId="0" xfId="0" applyFont="1" applyAlignment="1">
      <alignment horizontal="right"/>
    </xf>
    <xf numFmtId="0" fontId="16" fillId="0" borderId="0" xfId="0" applyFont="1" applyBorder="1" applyAlignment="1">
      <alignment wrapText="1"/>
    </xf>
    <xf numFmtId="174" fontId="41" fillId="0" borderId="0" xfId="0" applyNumberFormat="1" applyFont="1" applyBorder="1" applyAlignment="1">
      <alignment wrapText="1"/>
    </xf>
    <xf numFmtId="0" fontId="16" fillId="0" borderId="0" xfId="0" applyFont="1" applyAlignment="1">
      <alignment wrapText="1"/>
    </xf>
    <xf numFmtId="0" fontId="16" fillId="0" borderId="0" xfId="0" applyFont="1" applyAlignment="1">
      <alignment horizontal="left" vertical="top" wrapText="1"/>
    </xf>
    <xf numFmtId="0" fontId="16" fillId="0" borderId="0" xfId="0" applyFont="1" applyAlignment="1" quotePrefix="1">
      <alignment horizontal="left" vertical="top" wrapText="1"/>
    </xf>
    <xf numFmtId="2" fontId="33" fillId="0" borderId="23" xfId="0" applyNumberFormat="1" applyFont="1" applyBorder="1" applyAlignment="1">
      <alignment horizontal="right" vertical="top"/>
    </xf>
    <xf numFmtId="0" fontId="33" fillId="0" borderId="24" xfId="0" applyFont="1" applyFill="1" applyBorder="1" applyAlignment="1">
      <alignment horizontal="left" vertical="top"/>
    </xf>
    <xf numFmtId="0" fontId="16" fillId="0" borderId="25" xfId="0" applyFont="1" applyBorder="1" applyAlignment="1">
      <alignment/>
    </xf>
    <xf numFmtId="174" fontId="16" fillId="0" borderId="25" xfId="0" applyNumberFormat="1" applyFont="1" applyBorder="1" applyAlignment="1">
      <alignment/>
    </xf>
    <xf numFmtId="4" fontId="16" fillId="0" borderId="25" xfId="0" applyNumberFormat="1" applyFont="1" applyBorder="1" applyAlignment="1">
      <alignment/>
    </xf>
    <xf numFmtId="0" fontId="16" fillId="0" borderId="16" xfId="0" applyFont="1" applyBorder="1" applyAlignment="1">
      <alignment horizontal="right" vertical="top"/>
    </xf>
    <xf numFmtId="2" fontId="33" fillId="0" borderId="19" xfId="0" applyNumberFormat="1" applyFont="1" applyBorder="1" applyAlignment="1">
      <alignment horizontal="right" vertical="top"/>
    </xf>
    <xf numFmtId="0" fontId="33" fillId="0" borderId="20" xfId="0" applyFont="1" applyFill="1" applyBorder="1" applyAlignment="1">
      <alignment horizontal="left" vertical="top"/>
    </xf>
    <xf numFmtId="0" fontId="16" fillId="0" borderId="20" xfId="0" applyFont="1" applyBorder="1" applyAlignment="1">
      <alignment horizontal="left" vertical="top" wrapText="1"/>
    </xf>
    <xf numFmtId="0" fontId="33" fillId="0" borderId="22" xfId="0" applyFont="1" applyBorder="1" applyAlignment="1">
      <alignment/>
    </xf>
    <xf numFmtId="4" fontId="33" fillId="0" borderId="11" xfId="0" applyNumberFormat="1" applyFont="1" applyFill="1" applyBorder="1" applyAlignment="1">
      <alignment/>
    </xf>
    <xf numFmtId="0" fontId="33" fillId="0" borderId="11" xfId="0" applyFont="1" applyFill="1" applyBorder="1" applyAlignment="1">
      <alignment/>
    </xf>
    <xf numFmtId="0" fontId="33" fillId="0" borderId="11" xfId="0" applyFont="1" applyFill="1" applyBorder="1" applyAlignment="1">
      <alignment vertical="top" wrapText="1"/>
    </xf>
    <xf numFmtId="0" fontId="16" fillId="0" borderId="23" xfId="0" applyFont="1" applyBorder="1" applyAlignment="1">
      <alignment/>
    </xf>
    <xf numFmtId="0" fontId="16" fillId="0" borderId="24" xfId="0" applyFont="1" applyBorder="1" applyAlignment="1">
      <alignment vertical="top" wrapText="1"/>
    </xf>
    <xf numFmtId="4" fontId="16" fillId="0" borderId="25" xfId="0" applyNumberFormat="1" applyFont="1" applyBorder="1" applyAlignment="1">
      <alignment/>
    </xf>
    <xf numFmtId="4" fontId="16" fillId="0" borderId="0" xfId="0" applyNumberFormat="1" applyFont="1" applyAlignment="1">
      <alignment/>
    </xf>
    <xf numFmtId="0" fontId="16" fillId="0" borderId="16" xfId="0" applyFont="1" applyBorder="1" applyAlignment="1">
      <alignment/>
    </xf>
    <xf numFmtId="4" fontId="16" fillId="0" borderId="18" xfId="0" applyNumberFormat="1" applyFont="1" applyBorder="1" applyAlignment="1">
      <alignment/>
    </xf>
    <xf numFmtId="4" fontId="16" fillId="0" borderId="21" xfId="0" applyNumberFormat="1" applyFont="1" applyBorder="1" applyAlignment="1">
      <alignment/>
    </xf>
    <xf numFmtId="4" fontId="33" fillId="0" borderId="22" xfId="0" applyNumberFormat="1" applyFont="1" applyBorder="1" applyAlignment="1">
      <alignment/>
    </xf>
    <xf numFmtId="4" fontId="41" fillId="0" borderId="0" xfId="0" applyNumberFormat="1" applyFont="1" applyBorder="1" applyAlignment="1">
      <alignment wrapText="1"/>
    </xf>
    <xf numFmtId="174" fontId="16" fillId="0" borderId="0" xfId="0" applyNumberFormat="1" applyFont="1" applyBorder="1" applyAlignment="1">
      <alignment wrapText="1"/>
    </xf>
    <xf numFmtId="0" fontId="16" fillId="0" borderId="11" xfId="0" applyFont="1" applyFill="1" applyBorder="1" applyAlignment="1">
      <alignment horizontal="left" vertical="top"/>
    </xf>
    <xf numFmtId="0" fontId="16" fillId="0" borderId="11" xfId="0" applyFont="1" applyFill="1" applyBorder="1" applyAlignment="1">
      <alignment/>
    </xf>
    <xf numFmtId="174" fontId="16" fillId="0" borderId="11" xfId="0" applyNumberFormat="1" applyFont="1" applyFill="1" applyBorder="1" applyAlignment="1">
      <alignment/>
    </xf>
    <xf numFmtId="4" fontId="16" fillId="0" borderId="11" xfId="0" applyNumberFormat="1" applyFont="1" applyFill="1" applyBorder="1" applyAlignment="1">
      <alignment/>
    </xf>
    <xf numFmtId="174" fontId="16" fillId="0" borderId="12" xfId="0" applyNumberFormat="1" applyFont="1" applyFill="1" applyBorder="1" applyAlignment="1">
      <alignment/>
    </xf>
    <xf numFmtId="0" fontId="16" fillId="0" borderId="0" xfId="0" applyFont="1" applyAlignment="1">
      <alignment vertical="top" wrapText="1"/>
    </xf>
    <xf numFmtId="174" fontId="16" fillId="0" borderId="0" xfId="0" applyNumberFormat="1" applyFont="1" applyBorder="1" applyAlignment="1">
      <alignment/>
    </xf>
    <xf numFmtId="0" fontId="16" fillId="0" borderId="23" xfId="0" applyFont="1" applyBorder="1" applyAlignment="1">
      <alignment horizontal="left" vertical="top"/>
    </xf>
    <xf numFmtId="174" fontId="16" fillId="0" borderId="25" xfId="0" applyNumberFormat="1" applyFont="1" applyBorder="1" applyAlignment="1">
      <alignment/>
    </xf>
    <xf numFmtId="0" fontId="16" fillId="0" borderId="16" xfId="0" applyFont="1" applyBorder="1" applyAlignment="1">
      <alignment horizontal="left" vertical="top"/>
    </xf>
    <xf numFmtId="0" fontId="16" fillId="0" borderId="19" xfId="0" applyFont="1" applyBorder="1" applyAlignment="1">
      <alignment horizontal="left" vertical="top"/>
    </xf>
    <xf numFmtId="0" fontId="16" fillId="0" borderId="21" xfId="0" applyFont="1" applyBorder="1" applyAlignment="1">
      <alignment/>
    </xf>
    <xf numFmtId="4" fontId="16" fillId="0" borderId="0" xfId="0" applyNumberFormat="1" applyFont="1" applyAlignment="1">
      <alignment/>
    </xf>
    <xf numFmtId="0" fontId="33" fillId="0" borderId="10" xfId="0" applyFont="1" applyFill="1" applyBorder="1" applyAlignment="1">
      <alignment horizontal="right"/>
    </xf>
    <xf numFmtId="0" fontId="33" fillId="0" borderId="11" xfId="0" applyFont="1" applyFill="1" applyBorder="1" applyAlignment="1">
      <alignment vertical="top"/>
    </xf>
    <xf numFmtId="0" fontId="16" fillId="0" borderId="0" xfId="0" applyFont="1" applyAlignment="1">
      <alignment horizontal="justify" vertical="top" wrapText="1"/>
    </xf>
    <xf numFmtId="0" fontId="33" fillId="0" borderId="0" xfId="0" applyFont="1" applyAlignment="1">
      <alignment horizontal="justify" vertical="top" wrapText="1"/>
    </xf>
    <xf numFmtId="0" fontId="16" fillId="0" borderId="0" xfId="0" applyFont="1" applyAlignment="1" quotePrefix="1">
      <alignment horizontal="justify" vertical="top" wrapText="1"/>
    </xf>
    <xf numFmtId="0" fontId="16" fillId="0" borderId="23" xfId="0" applyFont="1" applyBorder="1" applyAlignment="1">
      <alignment vertical="top"/>
    </xf>
    <xf numFmtId="0" fontId="16" fillId="0" borderId="25" xfId="0" applyFont="1" applyBorder="1" applyAlignment="1">
      <alignment horizontal="center"/>
    </xf>
    <xf numFmtId="0" fontId="16" fillId="0" borderId="17" xfId="0" applyFont="1" applyBorder="1" applyAlignment="1">
      <alignment/>
    </xf>
    <xf numFmtId="0" fontId="16" fillId="0" borderId="0" xfId="0" applyFont="1" applyAlignment="1">
      <alignment horizontal="left"/>
    </xf>
    <xf numFmtId="0" fontId="33" fillId="0" borderId="11" xfId="0" applyFont="1" applyFill="1" applyBorder="1" applyAlignment="1">
      <alignment horizontal="left" vertical="top" wrapText="1"/>
    </xf>
    <xf numFmtId="0" fontId="16" fillId="0" borderId="11" xfId="0" applyFont="1" applyFill="1" applyBorder="1" applyAlignment="1">
      <alignment horizontal="left"/>
    </xf>
    <xf numFmtId="4" fontId="16" fillId="0" borderId="11" xfId="0" applyNumberFormat="1" applyFont="1" applyFill="1" applyBorder="1" applyAlignment="1">
      <alignment horizontal="right"/>
    </xf>
    <xf numFmtId="4" fontId="16" fillId="0" borderId="12" xfId="0" applyNumberFormat="1" applyFont="1" applyFill="1" applyBorder="1" applyAlignment="1">
      <alignment/>
    </xf>
    <xf numFmtId="4" fontId="16" fillId="0" borderId="0" xfId="0" applyNumberFormat="1" applyFont="1" applyAlignment="1">
      <alignment horizontal="right"/>
    </xf>
    <xf numFmtId="0" fontId="16" fillId="0" borderId="24" xfId="0" applyFont="1" applyBorder="1" applyAlignment="1" quotePrefix="1">
      <alignment horizontal="left" vertical="top" wrapText="1"/>
    </xf>
    <xf numFmtId="0" fontId="33" fillId="0" borderId="26" xfId="0" applyFont="1" applyFill="1" applyBorder="1" applyAlignment="1">
      <alignment horizontal="left" vertical="top"/>
    </xf>
    <xf numFmtId="0" fontId="16" fillId="0" borderId="26" xfId="0" applyFont="1" applyBorder="1" applyAlignment="1" quotePrefix="1">
      <alignment vertical="top" wrapText="1"/>
    </xf>
    <xf numFmtId="0" fontId="16" fillId="0" borderId="23" xfId="0" applyFont="1" applyBorder="1" applyAlignment="1">
      <alignment horizontal="center"/>
    </xf>
    <xf numFmtId="174" fontId="16" fillId="0" borderId="23" xfId="0" applyNumberFormat="1" applyFont="1" applyBorder="1" applyAlignment="1">
      <alignment/>
    </xf>
    <xf numFmtId="0" fontId="33" fillId="0" borderId="0" xfId="0" applyFont="1" applyFill="1" applyBorder="1" applyAlignment="1">
      <alignment horizontal="left" vertical="top"/>
    </xf>
    <xf numFmtId="0" fontId="16" fillId="0" borderId="0" xfId="0" applyFont="1" applyBorder="1" applyAlignment="1">
      <alignment vertical="top" wrapText="1"/>
    </xf>
    <xf numFmtId="0" fontId="16" fillId="0" borderId="16" xfId="0" applyFont="1" applyBorder="1" applyAlignment="1">
      <alignment horizontal="center"/>
    </xf>
    <xf numFmtId="174" fontId="16" fillId="0" borderId="16" xfId="0" applyNumberFormat="1" applyFont="1" applyBorder="1" applyAlignment="1">
      <alignment/>
    </xf>
    <xf numFmtId="176" fontId="16" fillId="0" borderId="16" xfId="0" applyNumberFormat="1" applyFont="1" applyBorder="1" applyAlignment="1">
      <alignment/>
    </xf>
    <xf numFmtId="0" fontId="33" fillId="0" borderId="19" xfId="0" applyFont="1" applyBorder="1" applyAlignment="1">
      <alignment horizontal="right"/>
    </xf>
    <xf numFmtId="0" fontId="33" fillId="0" borderId="27" xfId="0" applyFont="1" applyBorder="1" applyAlignment="1">
      <alignment/>
    </xf>
    <xf numFmtId="0" fontId="16" fillId="0" borderId="27" xfId="0" applyFont="1" applyBorder="1" applyAlignment="1">
      <alignment/>
    </xf>
    <xf numFmtId="0" fontId="16" fillId="0" borderId="19" xfId="0" applyFont="1" applyBorder="1" applyAlignment="1">
      <alignment horizontal="center"/>
    </xf>
    <xf numFmtId="0" fontId="16" fillId="0" borderId="26" xfId="0" applyFont="1" applyBorder="1" applyAlignment="1" quotePrefix="1">
      <alignment horizontal="justify" vertical="top" wrapText="1"/>
    </xf>
    <xf numFmtId="4" fontId="16" fillId="0" borderId="23" xfId="0" applyNumberFormat="1" applyFont="1" applyBorder="1" applyAlignment="1">
      <alignment/>
    </xf>
    <xf numFmtId="0" fontId="16" fillId="0" borderId="0" xfId="0" applyFont="1" applyBorder="1" applyAlignment="1">
      <alignment horizontal="justify" vertical="top" wrapText="1"/>
    </xf>
    <xf numFmtId="4" fontId="16" fillId="0" borderId="16" xfId="0" applyNumberFormat="1" applyFont="1" applyBorder="1" applyAlignment="1">
      <alignment/>
    </xf>
    <xf numFmtId="0" fontId="16" fillId="0" borderId="27" xfId="0" applyFont="1" applyBorder="1" applyAlignment="1">
      <alignment/>
    </xf>
    <xf numFmtId="0" fontId="16" fillId="0" borderId="12" xfId="0" applyFont="1" applyFill="1" applyBorder="1" applyAlignment="1">
      <alignment/>
    </xf>
    <xf numFmtId="0" fontId="16" fillId="0" borderId="0" xfId="0" applyFont="1" applyAlignment="1" applyProtection="1">
      <alignment vertical="top" wrapText="1"/>
      <protection hidden="1"/>
    </xf>
    <xf numFmtId="0" fontId="16" fillId="0" borderId="0" xfId="0" applyFont="1" applyAlignment="1" applyProtection="1">
      <alignment horizontal="center"/>
      <protection hidden="1"/>
    </xf>
    <xf numFmtId="0" fontId="16" fillId="0" borderId="26" xfId="0" applyFont="1" applyBorder="1" applyAlignment="1">
      <alignment/>
    </xf>
    <xf numFmtId="0" fontId="33" fillId="0" borderId="24" xfId="0" applyFont="1" applyBorder="1" applyAlignment="1" applyProtection="1">
      <alignment vertical="top" wrapText="1"/>
      <protection hidden="1"/>
    </xf>
    <xf numFmtId="0" fontId="16" fillId="0" borderId="24" xfId="0" applyFont="1" applyBorder="1" applyAlignment="1" applyProtection="1">
      <alignment horizontal="center"/>
      <protection hidden="1"/>
    </xf>
    <xf numFmtId="174" fontId="16" fillId="0" borderId="24" xfId="0" applyNumberFormat="1" applyFont="1" applyBorder="1" applyAlignment="1">
      <alignment/>
    </xf>
    <xf numFmtId="4" fontId="16" fillId="0" borderId="24" xfId="0" applyNumberFormat="1" applyFont="1" applyBorder="1" applyAlignment="1">
      <alignment/>
    </xf>
    <xf numFmtId="0" fontId="16" fillId="0" borderId="24" xfId="0" applyFont="1" applyBorder="1" applyAlignment="1">
      <alignment/>
    </xf>
    <xf numFmtId="0" fontId="16" fillId="0" borderId="0" xfId="120" applyFont="1" applyBorder="1" applyAlignment="1">
      <alignment horizontal="right" vertical="top"/>
      <protection/>
    </xf>
    <xf numFmtId="0" fontId="16" fillId="0" borderId="17" xfId="0" applyFont="1" applyBorder="1" applyAlignment="1" applyProtection="1">
      <alignment vertical="top" wrapText="1"/>
      <protection hidden="1"/>
    </xf>
    <xf numFmtId="0" fontId="16" fillId="0" borderId="17" xfId="120" applyFont="1" applyBorder="1" applyAlignment="1">
      <alignment horizontal="center"/>
      <protection/>
    </xf>
    <xf numFmtId="174" fontId="16" fillId="0" borderId="17" xfId="0" applyNumberFormat="1" applyFont="1" applyBorder="1" applyAlignment="1">
      <alignment/>
    </xf>
    <xf numFmtId="4" fontId="16" fillId="0" borderId="17" xfId="0" applyNumberFormat="1" applyFont="1" applyBorder="1" applyAlignment="1">
      <alignment/>
    </xf>
    <xf numFmtId="4" fontId="16" fillId="0" borderId="17" xfId="0" applyNumberFormat="1" applyFont="1" applyBorder="1" applyAlignment="1">
      <alignment/>
    </xf>
    <xf numFmtId="0" fontId="16" fillId="0" borderId="17" xfId="120" applyFont="1" applyBorder="1" applyAlignment="1">
      <alignment vertical="top" wrapText="1"/>
      <protection/>
    </xf>
    <xf numFmtId="0" fontId="16" fillId="0" borderId="17" xfId="0" applyFont="1" applyBorder="1" applyAlignment="1" applyProtection="1">
      <alignment horizontal="center"/>
      <protection hidden="1"/>
    </xf>
    <xf numFmtId="0" fontId="16" fillId="0" borderId="20" xfId="0" applyFont="1" applyBorder="1" applyAlignment="1">
      <alignment horizontal="center"/>
    </xf>
    <xf numFmtId="4" fontId="16" fillId="0" borderId="20" xfId="0" applyNumberFormat="1" applyFont="1" applyBorder="1" applyAlignment="1">
      <alignment/>
    </xf>
    <xf numFmtId="0" fontId="16" fillId="0" borderId="26" xfId="0" applyFont="1" applyBorder="1" applyAlignment="1">
      <alignment vertical="top" wrapText="1"/>
    </xf>
    <xf numFmtId="0" fontId="33" fillId="0" borderId="27" xfId="0" applyFont="1" applyFill="1" applyBorder="1" applyAlignment="1">
      <alignment horizontal="left" vertical="top"/>
    </xf>
    <xf numFmtId="0" fontId="42" fillId="0" borderId="19" xfId="0" applyFont="1" applyBorder="1" applyAlignment="1">
      <alignment/>
    </xf>
    <xf numFmtId="0" fontId="33" fillId="0" borderId="0" xfId="0" applyFont="1" applyFill="1" applyBorder="1" applyAlignment="1">
      <alignment horizontal="right"/>
    </xf>
    <xf numFmtId="0" fontId="16" fillId="0" borderId="0" xfId="0" applyFont="1" applyFill="1" applyBorder="1" applyAlignment="1">
      <alignment/>
    </xf>
    <xf numFmtId="0" fontId="16" fillId="0" borderId="28" xfId="0" applyFont="1" applyFill="1" applyBorder="1" applyAlignment="1">
      <alignment/>
    </xf>
    <xf numFmtId="174" fontId="16" fillId="0" borderId="28" xfId="0" applyNumberFormat="1" applyFont="1" applyFill="1" applyBorder="1" applyAlignment="1">
      <alignment/>
    </xf>
    <xf numFmtId="2" fontId="33" fillId="0" borderId="0" xfId="0" applyNumberFormat="1" applyFont="1" applyFill="1" applyBorder="1" applyAlignment="1">
      <alignment horizontal="right"/>
    </xf>
    <xf numFmtId="174" fontId="33" fillId="0" borderId="28" xfId="0" applyNumberFormat="1" applyFont="1" applyFill="1" applyBorder="1" applyAlignment="1">
      <alignment/>
    </xf>
    <xf numFmtId="174" fontId="16" fillId="0" borderId="0" xfId="0" applyNumberFormat="1" applyFont="1" applyFill="1" applyBorder="1" applyAlignment="1">
      <alignment/>
    </xf>
    <xf numFmtId="4" fontId="43" fillId="0" borderId="0" xfId="0" applyNumberFormat="1" applyFont="1" applyAlignment="1">
      <alignment horizontal="center"/>
    </xf>
    <xf numFmtId="3" fontId="16" fillId="0" borderId="0" xfId="0" applyNumberFormat="1" applyFont="1" applyAlignment="1">
      <alignment/>
    </xf>
    <xf numFmtId="0" fontId="16" fillId="0" borderId="0" xfId="0" applyFont="1" applyBorder="1" applyAlignment="1">
      <alignment horizontal="center"/>
    </xf>
    <xf numFmtId="2" fontId="33" fillId="2" borderId="22" xfId="0" applyNumberFormat="1" applyFont="1" applyFill="1" applyBorder="1" applyAlignment="1">
      <alignment horizontal="right" vertical="top"/>
    </xf>
    <xf numFmtId="0" fontId="33" fillId="2" borderId="22" xfId="0" applyFont="1" applyFill="1" applyBorder="1" applyAlignment="1">
      <alignment horizontal="left" vertical="top"/>
    </xf>
    <xf numFmtId="0" fontId="33" fillId="2" borderId="22" xfId="0" applyFont="1" applyFill="1" applyBorder="1" applyAlignment="1">
      <alignment/>
    </xf>
    <xf numFmtId="174" fontId="33" fillId="2" borderId="22" xfId="0" applyNumberFormat="1" applyFont="1" applyFill="1" applyBorder="1" applyAlignment="1">
      <alignment/>
    </xf>
    <xf numFmtId="49" fontId="33" fillId="2" borderId="22" xfId="0" applyNumberFormat="1" applyFont="1" applyFill="1" applyBorder="1" applyAlignment="1">
      <alignment/>
    </xf>
    <xf numFmtId="0" fontId="33" fillId="2" borderId="22" xfId="0" applyFont="1" applyFill="1" applyBorder="1" applyAlignment="1">
      <alignment/>
    </xf>
    <xf numFmtId="0" fontId="33" fillId="2" borderId="22" xfId="0" applyFont="1" applyFill="1" applyBorder="1" applyAlignment="1">
      <alignment horizontal="left"/>
    </xf>
    <xf numFmtId="4" fontId="44" fillId="2" borderId="22" xfId="0" applyNumberFormat="1" applyFont="1" applyFill="1" applyBorder="1" applyAlignment="1">
      <alignment horizontal="right"/>
    </xf>
    <xf numFmtId="4" fontId="33" fillId="2" borderId="22" xfId="0" applyNumberFormat="1" applyFont="1" applyFill="1" applyBorder="1" applyAlignment="1">
      <alignment/>
    </xf>
    <xf numFmtId="0" fontId="33" fillId="2" borderId="22" xfId="0" applyFont="1" applyFill="1" applyBorder="1" applyAlignment="1">
      <alignment vertical="top" wrapText="1"/>
    </xf>
    <xf numFmtId="4" fontId="33" fillId="2" borderId="22" xfId="0" applyNumberFormat="1" applyFont="1" applyFill="1" applyBorder="1" applyAlignment="1">
      <alignment/>
    </xf>
    <xf numFmtId="0" fontId="16" fillId="2" borderId="22" xfId="0" applyFont="1" applyFill="1" applyBorder="1" applyAlignment="1">
      <alignment horizontal="left" vertical="top"/>
    </xf>
    <xf numFmtId="4" fontId="33" fillId="2" borderId="22" xfId="0" applyNumberFormat="1" applyFont="1" applyFill="1" applyBorder="1" applyAlignment="1">
      <alignment horizontal="right"/>
    </xf>
    <xf numFmtId="2" fontId="33" fillId="2" borderId="22" xfId="0" applyNumberFormat="1" applyFont="1" applyFill="1" applyBorder="1" applyAlignment="1">
      <alignment horizontal="right"/>
    </xf>
    <xf numFmtId="0" fontId="16" fillId="2" borderId="10" xfId="0" applyFont="1" applyFill="1" applyBorder="1" applyAlignment="1">
      <alignment horizontal="right"/>
    </xf>
    <xf numFmtId="0" fontId="16" fillId="2" borderId="11" xfId="0" applyFont="1" applyFill="1" applyBorder="1" applyAlignment="1">
      <alignment/>
    </xf>
    <xf numFmtId="0" fontId="33" fillId="2" borderId="11" xfId="0" applyFont="1" applyFill="1" applyBorder="1" applyAlignment="1">
      <alignment horizontal="left" vertical="top"/>
    </xf>
    <xf numFmtId="0" fontId="16" fillId="2" borderId="12" xfId="0" applyFont="1" applyFill="1" applyBorder="1" applyAlignment="1">
      <alignment/>
    </xf>
    <xf numFmtId="0" fontId="16" fillId="2" borderId="29" xfId="0" applyFont="1" applyFill="1" applyBorder="1" applyAlignment="1">
      <alignment horizontal="right"/>
    </xf>
    <xf numFmtId="0" fontId="16" fillId="2" borderId="30" xfId="0" applyFont="1" applyFill="1" applyBorder="1" applyAlignment="1">
      <alignment/>
    </xf>
    <xf numFmtId="0" fontId="33" fillId="2" borderId="30" xfId="0" applyFont="1" applyFill="1" applyBorder="1" applyAlignment="1">
      <alignment horizontal="left" vertical="top"/>
    </xf>
    <xf numFmtId="174" fontId="16" fillId="2" borderId="30" xfId="0" applyNumberFormat="1" applyFont="1" applyFill="1" applyBorder="1" applyAlignment="1">
      <alignment/>
    </xf>
    <xf numFmtId="174" fontId="33" fillId="2" borderId="31" xfId="0" applyNumberFormat="1" applyFont="1" applyFill="1" applyBorder="1" applyAlignment="1">
      <alignment/>
    </xf>
    <xf numFmtId="0" fontId="16" fillId="0" borderId="27" xfId="0" applyFont="1" applyBorder="1" applyAlignment="1">
      <alignment horizontal="right"/>
    </xf>
    <xf numFmtId="0" fontId="16" fillId="2" borderId="0" xfId="0" applyFont="1" applyFill="1" applyAlignment="1">
      <alignment/>
    </xf>
    <xf numFmtId="174" fontId="16" fillId="2" borderId="31" xfId="0" applyNumberFormat="1" applyFont="1" applyFill="1" applyBorder="1" applyAlignment="1">
      <alignment/>
    </xf>
    <xf numFmtId="0" fontId="33" fillId="2" borderId="29" xfId="0" applyFont="1" applyFill="1" applyBorder="1" applyAlignment="1">
      <alignment horizontal="right"/>
    </xf>
    <xf numFmtId="0" fontId="16" fillId="2" borderId="30" xfId="0" applyFont="1" applyFill="1" applyBorder="1" applyAlignment="1">
      <alignment vertical="top"/>
    </xf>
    <xf numFmtId="0" fontId="33" fillId="2" borderId="30" xfId="0" applyFont="1" applyFill="1" applyBorder="1" applyAlignment="1">
      <alignment vertical="top"/>
    </xf>
    <xf numFmtId="0" fontId="33" fillId="0" borderId="0" xfId="0" applyFont="1" applyAlignment="1">
      <alignment horizontal="justify" vertical="justify" wrapText="1"/>
    </xf>
    <xf numFmtId="0" fontId="33" fillId="0" borderId="0" xfId="0" applyFont="1" applyBorder="1" applyAlignment="1">
      <alignment horizontal="justify" vertical="justify" wrapText="1"/>
    </xf>
    <xf numFmtId="0" fontId="16" fillId="0" borderId="17" xfId="0" applyFont="1" applyBorder="1" applyAlignment="1" quotePrefix="1">
      <alignment horizontal="justify" vertical="justify" wrapText="1"/>
    </xf>
    <xf numFmtId="0" fontId="35" fillId="2" borderId="0" xfId="0" applyFont="1" applyFill="1" applyAlignment="1">
      <alignment/>
    </xf>
    <xf numFmtId="49" fontId="16" fillId="2" borderId="0" xfId="0" applyNumberFormat="1" applyFont="1" applyFill="1" applyBorder="1" applyAlignment="1">
      <alignment vertical="top"/>
    </xf>
    <xf numFmtId="16" fontId="37" fillId="0" borderId="0" xfId="0" applyNumberFormat="1" applyFont="1" applyFill="1" applyAlignment="1">
      <alignment/>
    </xf>
    <xf numFmtId="0" fontId="37" fillId="0" borderId="0" xfId="0" applyFont="1" applyFill="1" applyAlignment="1">
      <alignment/>
    </xf>
    <xf numFmtId="0" fontId="36" fillId="0" borderId="0" xfId="0" applyFont="1" applyFill="1" applyAlignment="1">
      <alignment/>
    </xf>
    <xf numFmtId="0" fontId="34" fillId="0" borderId="0" xfId="0" applyFont="1" applyFill="1" applyAlignment="1">
      <alignment/>
    </xf>
    <xf numFmtId="49" fontId="16" fillId="0" borderId="0" xfId="0" applyNumberFormat="1" applyFont="1" applyFill="1" applyBorder="1" applyAlignment="1">
      <alignment horizontal="left" vertical="top"/>
    </xf>
    <xf numFmtId="0" fontId="16" fillId="0" borderId="0" xfId="0" applyFont="1" applyFill="1" applyAlignment="1">
      <alignment/>
    </xf>
    <xf numFmtId="0" fontId="37" fillId="2" borderId="0" xfId="0" applyFont="1" applyFill="1" applyAlignment="1">
      <alignment horizontal="left"/>
    </xf>
    <xf numFmtId="0" fontId="16" fillId="2" borderId="0" xfId="0" applyFont="1" applyFill="1" applyBorder="1" applyAlignment="1">
      <alignment/>
    </xf>
    <xf numFmtId="0" fontId="36" fillId="2" borderId="0" xfId="0" applyFont="1" applyFill="1" applyAlignment="1">
      <alignment horizontal="center"/>
    </xf>
    <xf numFmtId="0" fontId="34" fillId="2" borderId="0" xfId="0" applyFont="1" applyFill="1" applyAlignment="1">
      <alignment/>
    </xf>
    <xf numFmtId="0" fontId="34" fillId="0" borderId="0" xfId="0" applyFont="1" applyFill="1" applyAlignment="1">
      <alignment vertical="center"/>
    </xf>
    <xf numFmtId="0" fontId="16" fillId="0" borderId="0" xfId="0" applyFont="1" applyAlignment="1">
      <alignment horizontal="justify" vertical="center"/>
    </xf>
    <xf numFmtId="0" fontId="16" fillId="0" borderId="0" xfId="0" applyFont="1" applyFill="1" applyBorder="1" applyAlignment="1">
      <alignment horizontal="justify" vertical="top" wrapText="1"/>
    </xf>
    <xf numFmtId="0" fontId="16" fillId="0" borderId="0" xfId="0" applyFont="1" applyBorder="1" applyAlignment="1">
      <alignment horizontal="justify" wrapText="1"/>
    </xf>
    <xf numFmtId="0" fontId="16" fillId="0" borderId="0" xfId="0" applyFont="1" applyAlignment="1" applyProtection="1">
      <alignment horizontal="justify" wrapText="1"/>
      <protection locked="0"/>
    </xf>
    <xf numFmtId="0" fontId="16" fillId="0" borderId="0" xfId="0" applyFont="1" applyFill="1" applyBorder="1" applyAlignment="1" applyProtection="1">
      <alignment horizontal="justify" vertical="top" wrapText="1"/>
      <protection locked="0"/>
    </xf>
    <xf numFmtId="0" fontId="16" fillId="0" borderId="0" xfId="0" applyFont="1" applyBorder="1" applyAlignment="1" quotePrefix="1">
      <alignment vertical="top" wrapText="1"/>
    </xf>
    <xf numFmtId="174" fontId="16" fillId="0" borderId="0" xfId="0" applyNumberFormat="1" applyFont="1" applyBorder="1" applyAlignment="1">
      <alignment/>
    </xf>
    <xf numFmtId="4" fontId="16" fillId="0" borderId="0" xfId="0" applyNumberFormat="1" applyFont="1" applyBorder="1" applyAlignment="1">
      <alignment horizontal="right"/>
    </xf>
    <xf numFmtId="4" fontId="16" fillId="0" borderId="0" xfId="0" applyNumberFormat="1" applyFont="1" applyBorder="1" applyAlignment="1">
      <alignment/>
    </xf>
    <xf numFmtId="4" fontId="16" fillId="0" borderId="0" xfId="0" applyNumberFormat="1" applyFont="1" applyBorder="1" applyAlignment="1">
      <alignment/>
    </xf>
    <xf numFmtId="0" fontId="45" fillId="0" borderId="11" xfId="0" applyFont="1" applyFill="1" applyBorder="1" applyAlignment="1">
      <alignment vertical="top"/>
    </xf>
    <xf numFmtId="0" fontId="16" fillId="0" borderId="0" xfId="0" applyFont="1" applyBorder="1" applyAlignment="1">
      <alignment horizontal="justify" vertical="center" wrapText="1"/>
    </xf>
    <xf numFmtId="0" fontId="16" fillId="0" borderId="18" xfId="128" applyFont="1" applyBorder="1" applyAlignment="1">
      <alignment horizontal="center" wrapText="1"/>
      <protection/>
    </xf>
    <xf numFmtId="0" fontId="16" fillId="0" borderId="0" xfId="0" applyFont="1" applyBorder="1" applyAlignment="1">
      <alignment horizontal="right"/>
    </xf>
    <xf numFmtId="0" fontId="37" fillId="0" borderId="0" xfId="0" applyFont="1" applyAlignment="1">
      <alignment horizontal="center"/>
    </xf>
    <xf numFmtId="0" fontId="34" fillId="0" borderId="0" xfId="0" applyFont="1" applyAlignment="1">
      <alignment horizontal="center"/>
    </xf>
    <xf numFmtId="0" fontId="37" fillId="2" borderId="0" xfId="0" applyFont="1" applyFill="1" applyAlignment="1">
      <alignment horizontal="left"/>
    </xf>
    <xf numFmtId="0" fontId="46" fillId="2" borderId="0" xfId="0" applyFont="1" applyFill="1" applyAlignment="1">
      <alignment horizontal="left"/>
    </xf>
    <xf numFmtId="0" fontId="38" fillId="2" borderId="10"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12" xfId="0" applyFont="1" applyFill="1" applyBorder="1" applyAlignment="1">
      <alignment horizontal="center" vertical="center"/>
    </xf>
    <xf numFmtId="2" fontId="40" fillId="2" borderId="13" xfId="0" applyNumberFormat="1" applyFont="1" applyFill="1" applyBorder="1" applyAlignment="1">
      <alignment horizontal="center" vertical="center" wrapText="1"/>
    </xf>
    <xf numFmtId="2" fontId="40" fillId="2" borderId="14" xfId="0" applyNumberFormat="1" applyFont="1" applyFill="1" applyBorder="1" applyAlignment="1">
      <alignment horizontal="center" vertical="center" wrapText="1"/>
    </xf>
  </cellXfs>
  <cellStyles count="12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 jed.cijena"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1" xfId="61"/>
    <cellStyle name="Normal 12" xfId="62"/>
    <cellStyle name="Normal 13" xfId="63"/>
    <cellStyle name="Normal 14" xfId="64"/>
    <cellStyle name="Normal 15" xfId="65"/>
    <cellStyle name="Normal 16" xfId="66"/>
    <cellStyle name="Normal 17" xfId="67"/>
    <cellStyle name="Normal 18" xfId="68"/>
    <cellStyle name="Normal 19" xfId="69"/>
    <cellStyle name="Normal 2" xfId="70"/>
    <cellStyle name="Normal 2 10" xfId="71"/>
    <cellStyle name="Normal 2 10 2" xfId="72"/>
    <cellStyle name="Normal 2 10_Grupa G_Troskovnik_DEA" xfId="73"/>
    <cellStyle name="Normal 2 11" xfId="74"/>
    <cellStyle name="Normal 2 12" xfId="75"/>
    <cellStyle name="Normal 2 13" xfId="76"/>
    <cellStyle name="Normal 2 14" xfId="77"/>
    <cellStyle name="Normal 2 15" xfId="78"/>
    <cellStyle name="Normal 2 16" xfId="79"/>
    <cellStyle name="Normal 2 17" xfId="80"/>
    <cellStyle name="Normal 2 18" xfId="81"/>
    <cellStyle name="Normal 2 19" xfId="82"/>
    <cellStyle name="Normal 2 2" xfId="83"/>
    <cellStyle name="Normal 2 20" xfId="84"/>
    <cellStyle name="Normal 2 21" xfId="85"/>
    <cellStyle name="Normal 2 22" xfId="86"/>
    <cellStyle name="Normal 2 23" xfId="87"/>
    <cellStyle name="Normal 2 24" xfId="88"/>
    <cellStyle name="Normal 2 25" xfId="89"/>
    <cellStyle name="Normal 2 3" xfId="90"/>
    <cellStyle name="Normal 2 4" xfId="91"/>
    <cellStyle name="Normal 2 5" xfId="92"/>
    <cellStyle name="Normal 2 6" xfId="93"/>
    <cellStyle name="Normal 2 7" xfId="94"/>
    <cellStyle name="Normal 2 8" xfId="95"/>
    <cellStyle name="Normal 2 9" xfId="96"/>
    <cellStyle name="Normal 2_Grupa F_Troskovnik_UPS" xfId="97"/>
    <cellStyle name="Normal 20" xfId="98"/>
    <cellStyle name="Normal 21" xfId="99"/>
    <cellStyle name="Normal 22" xfId="100"/>
    <cellStyle name="Normal 23" xfId="101"/>
    <cellStyle name="Normal 24" xfId="102"/>
    <cellStyle name="Normal 25" xfId="103"/>
    <cellStyle name="Normal 26" xfId="104"/>
    <cellStyle name="Normal 27" xfId="105"/>
    <cellStyle name="Normal 28" xfId="106"/>
    <cellStyle name="Normal 29" xfId="107"/>
    <cellStyle name="Normal 3" xfId="108"/>
    <cellStyle name="Normal 3 2" xfId="109"/>
    <cellStyle name="Normal 3_Xl0000058" xfId="110"/>
    <cellStyle name="Normal 30" xfId="111"/>
    <cellStyle name="Normal 31" xfId="112"/>
    <cellStyle name="Normal 32" xfId="113"/>
    <cellStyle name="Normal 4" xfId="114"/>
    <cellStyle name="Normal 5" xfId="115"/>
    <cellStyle name="Normal 6" xfId="116"/>
    <cellStyle name="Normal 7" xfId="117"/>
    <cellStyle name="Normal 8" xfId="118"/>
    <cellStyle name="Normal 9" xfId="119"/>
    <cellStyle name="Normal_Wulf_gradj_obrt" xfId="120"/>
    <cellStyle name="Normal1" xfId="121"/>
    <cellStyle name="Normalno 2" xfId="122"/>
    <cellStyle name="Note" xfId="123"/>
    <cellStyle name="Obično 2" xfId="124"/>
    <cellStyle name="Obično_Popis radova 001.0107-2005a - Elektrokolenko d.o.o VAŽNO i ZADNJE" xfId="125"/>
    <cellStyle name="Output" xfId="126"/>
    <cellStyle name="Percent" xfId="127"/>
    <cellStyle name="Stil 1" xfId="128"/>
    <cellStyle name="Style 1" xfId="129"/>
    <cellStyle name="Title" xfId="130"/>
    <cellStyle name="Total" xfId="131"/>
    <cellStyle name="Warning Text" xfId="132"/>
    <cellStyle name="Zarez 2"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Renato\My%20Documents\Izbor\Izbor_TR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Renato\My%20Documents\Mestrovic\MMestrovic_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VE"/>
      <sheetName val="Naslovnica"/>
      <sheetName val="1.  ZEMLJANI"/>
      <sheetName val="2. BET. I ARM_BET"/>
      <sheetName val="3. ARMIRAČKI"/>
      <sheetName val="4. ZIDARSKI"/>
      <sheetName val="5. TESARSKI"/>
      <sheetName val="6. IZOLATERSKI"/>
      <sheetName val="7. FASADERSKI"/>
      <sheetName val="8. LIMARSKI"/>
      <sheetName val="9. SOB. LIČILAČKI"/>
      <sheetName val="10. KERAMIČARSKI"/>
      <sheetName val="11. PARKETARSKI"/>
      <sheetName val="12. STOLARSKI"/>
      <sheetName val="13. AL. BRAVARSKI"/>
      <sheetName val="14. PVC STOLARIJA"/>
      <sheetName val="15. OSTALI"/>
      <sheetName val="REKAPITULACIJA"/>
      <sheetName val="1_  ZEMLJANI"/>
    </sheetNames>
    <sheetDataSet>
      <sheetData sheetId="2">
        <row r="3">
          <cell r="A3" t="str">
            <v>01.</v>
          </cell>
          <cell r="D3" t="str">
            <v>ZEMLJANI RADOVI</v>
          </cell>
        </row>
        <row r="5">
          <cell r="D5" t="str">
            <v>NAPOMENA:</v>
          </cell>
        </row>
        <row r="6">
          <cell r="D6" t="str">
            <v>U cijenu svake pojedine stavke uračunato:</v>
          </cell>
        </row>
        <row r="7">
          <cell r="D7" t="str">
            <v>-sav prijevoz iskopanog materijala, ili materijala dobivenog od rušenja, na gradsku deponiju. Posebni se odvoz materijala ne obračunava</v>
          </cell>
        </row>
        <row r="8">
          <cell r="D8" t="str">
            <v>-dobava i ugradnja svog potrebnog materijala, sav unutrašnji i vanjski transport,</v>
          </cell>
        </row>
        <row r="9">
          <cell r="D9" t="str">
            <v>-sve potrebne skele, podupiranja, razupiranja, osiguranje iskopa i susjednih objekata za dubinu iskopa do jedne etaže (3,0 m)</v>
          </cell>
        </row>
        <row r="10">
          <cell r="D10" t="str">
            <v>-izrada i uklanjanje svih prilaznih i radnih rampi,</v>
          </cell>
        </row>
        <row r="11">
          <cell r="D11" t="str">
            <v>-sva eventualna ispumpavanja voda u građevinskoj jami ili djelovima zgrade.</v>
          </cell>
        </row>
        <row r="12">
          <cell r="B12" t="str">
            <v> </v>
          </cell>
        </row>
        <row r="13">
          <cell r="A13" t="str">
            <v> </v>
          </cell>
          <cell r="B13" t="str">
            <v> </v>
          </cell>
        </row>
        <row r="14">
          <cell r="A14" t="str">
            <v> </v>
          </cell>
          <cell r="B14" t="str">
            <v> </v>
          </cell>
        </row>
        <row r="15">
          <cell r="A15" t="str">
            <v>01.</v>
          </cell>
          <cell r="B15">
            <v>1</v>
          </cell>
          <cell r="D15" t="str">
            <v>Strojni široki iskop u zemlji za podrum. Iskop do dubine ~500cm). U cijenu su uračunata sva potrebna podupiranja i razupiranja, osiguranje iskopa i susjednih objekata, izrada prilaznih rampi, eventualni rad u vodi. Radovi vezani za osiguranje građevinske </v>
          </cell>
        </row>
        <row r="16">
          <cell r="A16" t="str">
            <v> </v>
          </cell>
          <cell r="B16" t="str">
            <v> </v>
          </cell>
          <cell r="E16" t="str">
            <v>m3 </v>
          </cell>
          <cell r="F16">
            <v>1478.559</v>
          </cell>
        </row>
        <row r="17">
          <cell r="A17" t="str">
            <v> </v>
          </cell>
          <cell r="B17" t="str">
            <v> </v>
          </cell>
        </row>
        <row r="18">
          <cell r="A18" t="str">
            <v>01.</v>
          </cell>
          <cell r="B18">
            <v>2</v>
          </cell>
          <cell r="D18" t="str">
            <v>Planiranje dna građevinske jame širokog iskopa i iskopa za trakaste temelje s točnošću ± 3 cm i nabijanje do modula stišljivosti tla od M=7000 kN/m3. Obračun po m2 isplanirane površine.</v>
          </cell>
        </row>
        <row r="19">
          <cell r="A19" t="str">
            <v> </v>
          </cell>
          <cell r="B19" t="str">
            <v> </v>
          </cell>
          <cell r="E19" t="str">
            <v>m2 </v>
          </cell>
          <cell r="F19">
            <v>301.49</v>
          </cell>
        </row>
        <row r="20">
          <cell r="A20" t="str">
            <v> </v>
          </cell>
          <cell r="B20" t="str">
            <v> </v>
          </cell>
        </row>
        <row r="21">
          <cell r="A21" t="str">
            <v>01.</v>
          </cell>
          <cell r="B21">
            <v>3</v>
          </cell>
          <cell r="D21" t="str">
            <v>Nasipavanje uz obodne zidove podruma materijalom dobivenim iz iskopa s nabijanjem u slojevima od 50 cm do modula stišljivosti tla od M=7000 kN/m3.</v>
          </cell>
        </row>
        <row r="22">
          <cell r="A22" t="str">
            <v> </v>
          </cell>
          <cell r="B22" t="str">
            <v> </v>
          </cell>
          <cell r="E22" t="str">
            <v>m3</v>
          </cell>
          <cell r="F22">
            <v>19.487600000000004</v>
          </cell>
        </row>
        <row r="23">
          <cell r="A23" t="str">
            <v> </v>
          </cell>
          <cell r="B23" t="str">
            <v> </v>
          </cell>
        </row>
        <row r="24">
          <cell r="A24" t="str">
            <v>01.</v>
          </cell>
          <cell r="B24">
            <v>4</v>
          </cell>
          <cell r="D24" t="str">
            <v>Izrada kamenog nabačaja (kaldrme) od kamena lomljenca debljine 15 cm s nabijanjem i izravnavanjem s točnošću ± 3 cm.</v>
          </cell>
        </row>
        <row r="25">
          <cell r="A25" t="str">
            <v> </v>
          </cell>
          <cell r="B25" t="str">
            <v> </v>
          </cell>
          <cell r="E25" t="str">
            <v>m3  </v>
          </cell>
          <cell r="F25">
            <v>45.2235</v>
          </cell>
        </row>
        <row r="26">
          <cell r="A26" t="str">
            <v> </v>
          </cell>
          <cell r="B26" t="str">
            <v> </v>
          </cell>
        </row>
        <row r="28">
          <cell r="A28" t="str">
            <v>01.</v>
          </cell>
          <cell r="D28" t="str">
            <v>UKUPNO ZEMLJANI RADOVI: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VE"/>
      <sheetName val="1.  ZEMLJANI"/>
      <sheetName val="2. BETONSKI"/>
      <sheetName val="3. ARM_BET"/>
      <sheetName val="4. ARMIRAČKI"/>
      <sheetName val="5. ZIDARSKI"/>
      <sheetName val="6. TESARSKI"/>
      <sheetName val="7. IZOLATERSKI"/>
      <sheetName val="8. LIMARSKI"/>
      <sheetName val="8. FASADERSKI"/>
      <sheetName val="9. KROVOPOKRIVAČKI"/>
      <sheetName val="10. SOB. LIČILAČKI"/>
      <sheetName val="11. KERAMIČARSKI"/>
      <sheetName val="12. PARKETARSKI"/>
      <sheetName val="13. STOLARSKI"/>
      <sheetName val="14. BRAVARSKI"/>
      <sheetName val="15. OSTALI"/>
      <sheetName val="REKAPITULACIJ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770"/>
  <sheetViews>
    <sheetView zoomScale="75" zoomScaleNormal="75" zoomScalePageLayoutView="0" workbookViewId="0" topLeftCell="B427">
      <selection activeCell="D422" sqref="D422:E446"/>
    </sheetView>
  </sheetViews>
  <sheetFormatPr defaultColWidth="8.796875" defaultRowHeight="15"/>
  <cols>
    <col min="1" max="1" width="4.3984375" style="10" customWidth="1"/>
    <col min="2" max="2" width="4.59765625" style="10" customWidth="1"/>
    <col min="3" max="3" width="7.796875" style="1" hidden="1" customWidth="1"/>
    <col min="4" max="4" width="39.59765625" style="2" customWidth="1"/>
    <col min="5" max="6" width="7.09765625" style="3" customWidth="1"/>
    <col min="7" max="8" width="7.09765625" style="0" customWidth="1"/>
  </cols>
  <sheetData>
    <row r="3" spans="1:4" ht="15.75">
      <c r="A3" s="8" t="s">
        <v>354</v>
      </c>
      <c r="C3" s="1" t="s">
        <v>355</v>
      </c>
      <c r="D3" s="2" t="s">
        <v>356</v>
      </c>
    </row>
    <row r="5" spans="1:4" ht="28.5">
      <c r="A5" s="9" t="str">
        <f aca="true" t="shared" si="0" ref="A5:A20">IF(OR(B5="",B5=" ")," ",$A$3)</f>
        <v>1.</v>
      </c>
      <c r="B5" s="11">
        <f>IF(AND(D5&gt;0,NOT(D5=" "),NOT(D4&gt;0)),1+(COUNTIF($B$3:B4,"&gt;0"))," ")</f>
        <v>1</v>
      </c>
      <c r="C5" s="1" t="s">
        <v>357</v>
      </c>
      <c r="D5" s="2" t="s">
        <v>100</v>
      </c>
    </row>
    <row r="6" spans="1:5" ht="15.75">
      <c r="A6" s="9" t="str">
        <f t="shared" si="0"/>
        <v> </v>
      </c>
      <c r="B6" s="11" t="str">
        <f>IF(AND(D6&gt;0,NOT(D6=" "),NOT(D5&gt;0)),1+(COUNTIF($B$3:B5,"&gt;0"))," ")</f>
        <v> </v>
      </c>
      <c r="E6" s="3" t="s">
        <v>101</v>
      </c>
    </row>
    <row r="7" spans="1:2" ht="15.75">
      <c r="A7" s="9" t="str">
        <f t="shared" si="0"/>
        <v> </v>
      </c>
      <c r="B7" s="11" t="str">
        <f>IF(AND(D7&gt;0,NOT(D7=" "),NOT(D6&gt;0)),1+(COUNTIF($B$3:B6,"&gt;0"))," ")</f>
        <v> </v>
      </c>
    </row>
    <row r="8" spans="1:4" ht="28.5">
      <c r="A8" s="9" t="str">
        <f>IF(OR(B8="",B8=" ")," ",$A$3)</f>
        <v>1.</v>
      </c>
      <c r="B8" s="11">
        <f>IF(AND(D8&gt;0,NOT(D8=" "),NOT(D7&gt;0)),1+(COUNTIF($B$3:B7,"&gt;0"))," ")</f>
        <v>2</v>
      </c>
      <c r="C8" s="1" t="s">
        <v>102</v>
      </c>
      <c r="D8" s="2" t="s">
        <v>8</v>
      </c>
    </row>
    <row r="9" spans="1:5" ht="15.75">
      <c r="A9" s="9" t="str">
        <f t="shared" si="0"/>
        <v> </v>
      </c>
      <c r="B9" s="11" t="str">
        <f>IF(AND(D9&gt;0,NOT(D9=" "),NOT(D8&gt;0)),1+(COUNTIF($B$3:B8,"&gt;0"))," ")</f>
        <v> </v>
      </c>
      <c r="E9" s="3" t="s">
        <v>101</v>
      </c>
    </row>
    <row r="10" spans="1:2" ht="15.75">
      <c r="A10" s="9" t="str">
        <f t="shared" si="0"/>
        <v> </v>
      </c>
      <c r="B10" s="11" t="str">
        <f>IF(AND(D10&gt;0,NOT(D10=" "),NOT(D9&gt;0)),1+(COUNTIF($B$3:B9,"&gt;0"))," ")</f>
        <v> </v>
      </c>
    </row>
    <row r="11" spans="1:4" ht="42.75">
      <c r="A11" s="9" t="str">
        <f t="shared" si="0"/>
        <v>1.</v>
      </c>
      <c r="B11" s="11">
        <f>IF(AND(D11&gt;0,NOT(D11=" "),NOT(D10&gt;0)),1+(COUNTIF($B$3:B10,"&gt;0"))," ")</f>
        <v>3</v>
      </c>
      <c r="C11" s="1" t="s">
        <v>9</v>
      </c>
      <c r="D11" s="2" t="s">
        <v>10</v>
      </c>
    </row>
    <row r="12" spans="1:5" ht="15.75">
      <c r="A12" s="9" t="str">
        <f t="shared" si="0"/>
        <v> </v>
      </c>
      <c r="B12" s="11" t="str">
        <f>IF(AND(D12&gt;0,NOT(D12=" "),NOT(D11&gt;0)),1+(COUNTIF($B$3:B11,"&gt;0"))," ")</f>
        <v> </v>
      </c>
      <c r="E12" s="3" t="s">
        <v>11</v>
      </c>
    </row>
    <row r="13" spans="1:2" ht="15.75">
      <c r="A13" s="9" t="str">
        <f t="shared" si="0"/>
        <v> </v>
      </c>
      <c r="B13" s="11" t="str">
        <f>IF(AND(D13&gt;0,NOT(D13=" "),NOT(D12&gt;0)),1+(COUNTIF($B$3:B12,"&gt;0"))," ")</f>
        <v> </v>
      </c>
    </row>
    <row r="14" spans="1:4" ht="71.25">
      <c r="A14" s="9" t="str">
        <f t="shared" si="0"/>
        <v>1.</v>
      </c>
      <c r="B14" s="11">
        <f>IF(AND(D14&gt;0,NOT(D14=" "),NOT(D13&gt;0)),1+(COUNTIF($B$3:B13,"&gt;0"))," ")</f>
        <v>4</v>
      </c>
      <c r="C14" s="1" t="s">
        <v>12</v>
      </c>
      <c r="D14" s="2" t="s">
        <v>184</v>
      </c>
    </row>
    <row r="15" spans="1:5" ht="15.75">
      <c r="A15" s="9" t="str">
        <f t="shared" si="0"/>
        <v> </v>
      </c>
      <c r="B15" s="11" t="str">
        <f>IF(AND(D15&gt;0,NOT(D15=" "),NOT(D14&gt;0)),1+(COUNTIF($B$3:B14,"&gt;0"))," ")</f>
        <v> </v>
      </c>
      <c r="D15" s="2" t="s">
        <v>185</v>
      </c>
      <c r="E15" s="3" t="s">
        <v>101</v>
      </c>
    </row>
    <row r="16" spans="1:5" ht="15.75">
      <c r="A16" s="9" t="str">
        <f t="shared" si="0"/>
        <v> </v>
      </c>
      <c r="B16" s="11" t="str">
        <f>IF(AND(D16&gt;0,NOT(D16=" "),NOT(D15&gt;0)),1+(COUNTIF($B$3:B15,"&gt;0"))," ")</f>
        <v> </v>
      </c>
      <c r="D16" s="2" t="s">
        <v>186</v>
      </c>
      <c r="E16" s="3" t="s">
        <v>101</v>
      </c>
    </row>
    <row r="17" spans="1:2" ht="15.75">
      <c r="A17" s="9" t="str">
        <f t="shared" si="0"/>
        <v> </v>
      </c>
      <c r="B17" s="11" t="str">
        <f>IF(AND(D17&gt;0,NOT(D17=" "),NOT(D16&gt;0)),1+(COUNTIF($B$3:B16,"&gt;0"))," ")</f>
        <v> </v>
      </c>
    </row>
    <row r="18" spans="1:4" ht="42.75">
      <c r="A18" s="9" t="str">
        <f t="shared" si="0"/>
        <v>1.</v>
      </c>
      <c r="B18" s="11">
        <f>IF(AND(D18&gt;0,NOT(D18=" "),NOT(D17&gt;0)),1+(COUNTIF($B$3:B17,"&gt;0"))," ")</f>
        <v>5</v>
      </c>
      <c r="C18" s="1" t="s">
        <v>187</v>
      </c>
      <c r="D18" s="2" t="s">
        <v>188</v>
      </c>
    </row>
    <row r="19" spans="1:5" ht="15.75">
      <c r="A19" s="9" t="str">
        <f t="shared" si="0"/>
        <v> </v>
      </c>
      <c r="B19" s="11" t="str">
        <f>IF(AND(D19&gt;0,NOT(D19=" "),NOT(D18&gt;0)),1+(COUNTIF($B$3:B18,"&gt;0"))," ")</f>
        <v> </v>
      </c>
      <c r="E19" s="3" t="s">
        <v>189</v>
      </c>
    </row>
    <row r="20" spans="1:2" ht="15.75">
      <c r="A20" s="9" t="str">
        <f t="shared" si="0"/>
        <v> </v>
      </c>
      <c r="B20" s="11" t="str">
        <f>IF(AND(D20&gt;0,NOT(D20=" "),NOT(D19&gt;0)),1+(COUNTIF($B$3:B19,"&gt;0"))," ")</f>
        <v> </v>
      </c>
    </row>
    <row r="21" spans="1:4" ht="42.75">
      <c r="A21" s="9" t="str">
        <f aca="true" t="shared" si="1" ref="A21:A36">IF(OR(B21="",B21=" ")," ",$A$3)</f>
        <v>1.</v>
      </c>
      <c r="B21" s="11">
        <f>IF(AND(D21&gt;0,NOT(D21=" "),NOT(D20&gt;0)),1+(COUNTIF($B$3:B20,"&gt;0"))," ")</f>
        <v>6</v>
      </c>
      <c r="C21" s="1" t="s">
        <v>190</v>
      </c>
      <c r="D21" s="2" t="s">
        <v>370</v>
      </c>
    </row>
    <row r="22" spans="1:2" ht="15.75">
      <c r="A22" s="9" t="str">
        <f t="shared" si="1"/>
        <v> </v>
      </c>
      <c r="B22" s="11" t="str">
        <f>IF(AND(D22&gt;0,NOT(D22=" "),NOT(D21&gt;0)),1+(COUNTIF($B$3:B21,"&gt;0"))," ")</f>
        <v> </v>
      </c>
    </row>
    <row r="23" spans="1:4" ht="15.75">
      <c r="A23" s="9" t="str">
        <f t="shared" si="1"/>
        <v>1.</v>
      </c>
      <c r="B23" s="11">
        <f>IF(AND(D23&gt;0,NOT(D23=" "),NOT(D22&gt;0)),1+(COUNTIF($B$3:B22,"&gt;0"))," ")</f>
        <v>7</v>
      </c>
      <c r="D23" s="2" t="s">
        <v>371</v>
      </c>
    </row>
    <row r="24" spans="1:5" ht="15.75">
      <c r="A24" s="9" t="str">
        <f t="shared" si="1"/>
        <v> </v>
      </c>
      <c r="B24" s="11" t="str">
        <f>IF(AND(D24&gt;0,NOT(D24=" "),NOT(D23&gt;0)),1+(COUNTIF($B$3:B23,"&gt;0"))," ")</f>
        <v> </v>
      </c>
      <c r="E24" s="3" t="s">
        <v>372</v>
      </c>
    </row>
    <row r="25" spans="1:2" ht="15.75">
      <c r="A25" s="9" t="str">
        <f t="shared" si="1"/>
        <v> </v>
      </c>
      <c r="B25" s="11" t="str">
        <f>IF(AND(D25&gt;0,NOT(D25=" "),NOT(D24&gt;0)),1+(COUNTIF($B$3:B24,"&gt;0"))," ")</f>
        <v> </v>
      </c>
    </row>
    <row r="26" spans="1:4" ht="57">
      <c r="A26" s="9" t="str">
        <f t="shared" si="1"/>
        <v>1.</v>
      </c>
      <c r="B26" s="11">
        <f>IF(AND(D26&gt;0,NOT(D26=" "),NOT(D25&gt;0)),1+(COUNTIF($B$3:B25,"&gt;0"))," ")</f>
        <v>8</v>
      </c>
      <c r="C26" s="1" t="s">
        <v>373</v>
      </c>
      <c r="D26" s="2" t="s">
        <v>374</v>
      </c>
    </row>
    <row r="27" spans="1:5" ht="15.75">
      <c r="A27" s="9" t="str">
        <f t="shared" si="1"/>
        <v> </v>
      </c>
      <c r="B27" s="11" t="str">
        <f>IF(AND(D27&gt;0,NOT(D27=" "),NOT(D26&gt;0)),1+(COUNTIF($B$3:B26,"&gt;0"))," ")</f>
        <v> </v>
      </c>
      <c r="E27" s="3" t="s">
        <v>372</v>
      </c>
    </row>
    <row r="28" spans="1:2" ht="15.75">
      <c r="A28" s="9" t="str">
        <f t="shared" si="1"/>
        <v> </v>
      </c>
      <c r="B28" s="11" t="str">
        <f>IF(AND(D28&gt;0,NOT(D28=" "),NOT(D27&gt;0)),1+(COUNTIF($B$3:B27,"&gt;0"))," ")</f>
        <v> </v>
      </c>
    </row>
    <row r="29" spans="1:4" ht="71.25">
      <c r="A29" s="9" t="str">
        <f t="shared" si="1"/>
        <v>1.</v>
      </c>
      <c r="B29" s="11">
        <f>IF(AND(D29&gt;0,NOT(D29=" "),NOT(D28&gt;0)),1+(COUNTIF($B$3:B28,"&gt;0"))," ")</f>
        <v>9</v>
      </c>
      <c r="C29" s="1" t="s">
        <v>375</v>
      </c>
      <c r="D29" s="2" t="s">
        <v>193</v>
      </c>
    </row>
    <row r="30" spans="1:8" ht="15.75">
      <c r="A30" s="9" t="str">
        <f t="shared" si="1"/>
        <v> </v>
      </c>
      <c r="B30" s="11" t="str">
        <f>IF(AND(D30&gt;0,NOT(D30=" "),NOT(D29&gt;0)),1+(COUNTIF($B$3:B29,"&gt;0"))," ")</f>
        <v> </v>
      </c>
      <c r="E30" s="3" t="s">
        <v>194</v>
      </c>
      <c r="H30" t="s">
        <v>195</v>
      </c>
    </row>
    <row r="31" spans="1:2" ht="15.75">
      <c r="A31" s="9" t="str">
        <f t="shared" si="1"/>
        <v> </v>
      </c>
      <c r="B31" s="11" t="str">
        <f>IF(AND(D31&gt;0,NOT(D31=" "),NOT(D30&gt;0)),1+(COUNTIF($B$3:B30,"&gt;0"))," ")</f>
        <v> </v>
      </c>
    </row>
    <row r="32" spans="1:4" ht="42.75">
      <c r="A32" s="9" t="str">
        <f t="shared" si="1"/>
        <v>1.</v>
      </c>
      <c r="B32" s="11">
        <f>IF(AND(D32&gt;0,NOT(D32=" "),NOT(D31&gt;0)),1+(COUNTIF($B$3:B31,"&gt;0"))," ")</f>
        <v>10</v>
      </c>
      <c r="C32" s="1" t="s">
        <v>196</v>
      </c>
      <c r="D32" s="2" t="s">
        <v>197</v>
      </c>
    </row>
    <row r="33" spans="1:5" ht="15.75">
      <c r="A33" s="9" t="str">
        <f t="shared" si="1"/>
        <v> </v>
      </c>
      <c r="B33" s="11" t="str">
        <f>IF(AND(D33&gt;0,NOT(D33=" "),NOT(D32&gt;0)),1+(COUNTIF($B$3:B32,"&gt;0"))," ")</f>
        <v> </v>
      </c>
      <c r="E33" s="3" t="s">
        <v>198</v>
      </c>
    </row>
    <row r="34" spans="1:2" ht="15.75">
      <c r="A34" s="9" t="str">
        <f t="shared" si="1"/>
        <v> </v>
      </c>
      <c r="B34" s="11" t="str">
        <f>IF(AND(D34&gt;0,NOT(D34=" "),NOT(D33&gt;0)),1+(COUNTIF($B$3:B33,"&gt;0"))," ")</f>
        <v> </v>
      </c>
    </row>
    <row r="35" spans="1:4" ht="85.5">
      <c r="A35" s="9" t="str">
        <f t="shared" si="1"/>
        <v>1.</v>
      </c>
      <c r="B35" s="11">
        <f>IF(AND(D35&gt;0,NOT(D35=" "),NOT(D34&gt;0)),1+(COUNTIF($B$3:B34,"&gt;0"))," ")</f>
        <v>11</v>
      </c>
      <c r="C35" s="1" t="s">
        <v>199</v>
      </c>
      <c r="D35" s="2" t="s">
        <v>200</v>
      </c>
    </row>
    <row r="36" spans="1:4" ht="15.75">
      <c r="A36" s="9" t="str">
        <f t="shared" si="1"/>
        <v> </v>
      </c>
      <c r="B36" s="11" t="str">
        <f>IF(AND(D36&gt;0,NOT(D36=" "),NOT(D35&gt;0)),1+(COUNTIF($B$3:B35,"&gt;0"))," ")</f>
        <v> </v>
      </c>
      <c r="D36" s="2" t="s">
        <v>201</v>
      </c>
    </row>
    <row r="37" spans="1:4" ht="42.75">
      <c r="A37" s="9" t="str">
        <f aca="true" t="shared" si="2" ref="A37:A52">IF(OR(B37="",B37=" ")," ",$A$3)</f>
        <v> </v>
      </c>
      <c r="B37" s="11" t="str">
        <f>IF(AND(D37&gt;0,NOT(D37=" "),NOT(D36&gt;0)),1+(COUNTIF($B$3:B36,"&gt;0"))," ")</f>
        <v> </v>
      </c>
      <c r="D37" s="2" t="s">
        <v>202</v>
      </c>
    </row>
    <row r="38" spans="1:5" ht="15.75">
      <c r="A38" s="9" t="str">
        <f t="shared" si="2"/>
        <v> </v>
      </c>
      <c r="B38" s="11" t="str">
        <f>IF(AND(D38&gt;0,NOT(D38=" "),NOT(D37&gt;0)),1+(COUNTIF($B$3:B37,"&gt;0"))," ")</f>
        <v> </v>
      </c>
      <c r="E38" s="3" t="s">
        <v>203</v>
      </c>
    </row>
    <row r="39" spans="1:2" ht="15.75">
      <c r="A39" s="9" t="str">
        <f t="shared" si="2"/>
        <v> </v>
      </c>
      <c r="B39" s="11" t="str">
        <f>IF(AND(D39&gt;0,NOT(D39=" "),NOT(D38&gt;0)),1+(COUNTIF($B$3:B38,"&gt;0"))," ")</f>
        <v> </v>
      </c>
    </row>
    <row r="40" spans="1:4" ht="71.25">
      <c r="A40" s="9" t="str">
        <f t="shared" si="2"/>
        <v>1.</v>
      </c>
      <c r="B40" s="11">
        <f>IF(AND(D40&gt;0,NOT(D40=" "),NOT(D39&gt;0)),1+(COUNTIF($B$3:B39,"&gt;0"))," ")</f>
        <v>12</v>
      </c>
      <c r="C40" s="1" t="s">
        <v>204</v>
      </c>
      <c r="D40" s="2" t="s">
        <v>205</v>
      </c>
    </row>
    <row r="41" spans="1:5" ht="15.75">
      <c r="A41" s="9" t="str">
        <f t="shared" si="2"/>
        <v> </v>
      </c>
      <c r="B41" s="11" t="str">
        <f>IF(AND(D41&gt;0,NOT(D41=" "),NOT(D40&gt;0)),1+(COUNTIF($B$3:B40,"&gt;0"))," ")</f>
        <v> </v>
      </c>
      <c r="E41" s="3" t="s">
        <v>194</v>
      </c>
    </row>
    <row r="42" spans="1:2" ht="15.75">
      <c r="A42" s="9" t="str">
        <f t="shared" si="2"/>
        <v> </v>
      </c>
      <c r="B42" s="11" t="str">
        <f>IF(AND(D42&gt;0,NOT(D42=" "),NOT(D41&gt;0)),1+(COUNTIF($B$3:B41,"&gt;0"))," ")</f>
        <v> </v>
      </c>
    </row>
    <row r="43" spans="1:4" ht="42.75">
      <c r="A43" s="9" t="str">
        <f t="shared" si="2"/>
        <v>1.</v>
      </c>
      <c r="B43" s="11">
        <f>IF(AND(D43&gt;0,NOT(D43=" "),NOT(D42&gt;0)),1+(COUNTIF($B$3:B42,"&gt;0"))," ")</f>
        <v>13</v>
      </c>
      <c r="C43" s="1" t="s">
        <v>206</v>
      </c>
      <c r="D43" s="2" t="s">
        <v>241</v>
      </c>
    </row>
    <row r="44" spans="1:5" ht="15.75">
      <c r="A44" s="9" t="str">
        <f t="shared" si="2"/>
        <v> </v>
      </c>
      <c r="B44" s="11" t="str">
        <f>IF(AND(D44&gt;0,NOT(D44=" "),NOT(D43&gt;0)),1+(COUNTIF($B$3:B43,"&gt;0"))," ")</f>
        <v> </v>
      </c>
      <c r="E44" s="3" t="s">
        <v>194</v>
      </c>
    </row>
    <row r="45" spans="1:2" ht="15.75">
      <c r="A45" s="9" t="str">
        <f t="shared" si="2"/>
        <v> </v>
      </c>
      <c r="B45" s="11" t="str">
        <f>IF(AND(D45&gt;0,NOT(D45=" "),NOT(D44&gt;0)),1+(COUNTIF($B$3:B44,"&gt;0"))," ")</f>
        <v> </v>
      </c>
    </row>
    <row r="46" spans="1:4" ht="71.25">
      <c r="A46" s="9" t="str">
        <f t="shared" si="2"/>
        <v>1.</v>
      </c>
      <c r="B46" s="11">
        <f>IF(AND(D46&gt;0,NOT(D46=" "),NOT(D45&gt;0)),1+(COUNTIF($B$3:B45,"&gt;0"))," ")</f>
        <v>14</v>
      </c>
      <c r="C46" s="1" t="s">
        <v>242</v>
      </c>
      <c r="D46" s="2" t="s">
        <v>368</v>
      </c>
    </row>
    <row r="47" spans="1:5" ht="15.75">
      <c r="A47" s="9" t="str">
        <f t="shared" si="2"/>
        <v> </v>
      </c>
      <c r="B47" s="11" t="str">
        <f>IF(AND(D47&gt;0,NOT(D47=" "),NOT(D46&gt;0)),1+(COUNTIF($B$3:B46,"&gt;0"))," ")</f>
        <v> </v>
      </c>
      <c r="E47" s="3" t="s">
        <v>194</v>
      </c>
    </row>
    <row r="48" spans="1:2" ht="15.75">
      <c r="A48" s="9" t="str">
        <f t="shared" si="2"/>
        <v> </v>
      </c>
      <c r="B48" s="11" t="str">
        <f>IF(AND(D48&gt;0,NOT(D48=" "),NOT(D47&gt;0)),1+(COUNTIF($B$3:B47,"&gt;0"))," ")</f>
        <v> </v>
      </c>
    </row>
    <row r="49" spans="1:4" ht="71.25">
      <c r="A49" s="9" t="str">
        <f t="shared" si="2"/>
        <v>1.</v>
      </c>
      <c r="B49" s="11">
        <f>IF(AND(D49&gt;0,NOT(D49=" "),NOT(D48&gt;0)),1+(COUNTIF($B$3:B48,"&gt;0"))," ")</f>
        <v>15</v>
      </c>
      <c r="C49" s="1" t="s">
        <v>369</v>
      </c>
      <c r="D49" s="2" t="s">
        <v>453</v>
      </c>
    </row>
    <row r="50" spans="1:5" ht="15.75">
      <c r="A50" s="9" t="str">
        <f t="shared" si="2"/>
        <v> </v>
      </c>
      <c r="B50" s="11" t="str">
        <f>IF(AND(D50&gt;0,NOT(D50=" "),NOT(D49&gt;0)),1+(COUNTIF($B$3:B49,"&gt;0"))," ")</f>
        <v> </v>
      </c>
      <c r="E50" s="3" t="s">
        <v>198</v>
      </c>
    </row>
    <row r="51" spans="1:2" ht="15.75">
      <c r="A51" s="9" t="str">
        <f t="shared" si="2"/>
        <v> </v>
      </c>
      <c r="B51" s="11" t="str">
        <f>IF(AND(D51&gt;0,NOT(D51=" "),NOT(D50&gt;0)),1+(COUNTIF($B$3:B50,"&gt;0"))," ")</f>
        <v> </v>
      </c>
    </row>
    <row r="52" spans="1:4" ht="85.5">
      <c r="A52" s="9" t="str">
        <f t="shared" si="2"/>
        <v>1.</v>
      </c>
      <c r="B52" s="11">
        <f>IF(AND(D52&gt;0,NOT(D52=" "),NOT(D51&gt;0)),1+(COUNTIF($B$3:B51,"&gt;0"))," ")</f>
        <v>16</v>
      </c>
      <c r="C52" s="1" t="s">
        <v>454</v>
      </c>
      <c r="D52" s="2" t="s">
        <v>404</v>
      </c>
    </row>
    <row r="53" spans="1:5" ht="15.75">
      <c r="A53" s="9" t="str">
        <f aca="true" t="shared" si="3" ref="A53:A60">IF(OR(B53="",B53=" ")," ",$A$3)</f>
        <v> </v>
      </c>
      <c r="B53" s="11" t="str">
        <f>IF(AND(D53&gt;0,NOT(D53=" "),NOT(D52&gt;0)),1+(COUNTIF($B$3:B52,"&gt;0"))," ")</f>
        <v> </v>
      </c>
      <c r="E53" s="3" t="s">
        <v>198</v>
      </c>
    </row>
    <row r="54" spans="1:2" ht="15.75">
      <c r="A54" s="9" t="str">
        <f t="shared" si="3"/>
        <v> </v>
      </c>
      <c r="B54" s="11" t="str">
        <f>IF(AND(D54&gt;0,NOT(D54=" "),NOT(D53&gt;0)),1+(COUNTIF($B$3:B53,"&gt;0"))," ")</f>
        <v> </v>
      </c>
    </row>
    <row r="55" spans="1:4" ht="28.5">
      <c r="A55" s="9" t="str">
        <f t="shared" si="3"/>
        <v>1.</v>
      </c>
      <c r="B55" s="11">
        <f>IF(AND(D55&gt;0,NOT(D55=" "),NOT(D54&gt;0)),1+(COUNTIF($B$3:B54,"&gt;0"))," ")</f>
        <v>17</v>
      </c>
      <c r="C55" s="1" t="s">
        <v>355</v>
      </c>
      <c r="D55" s="2" t="s">
        <v>405</v>
      </c>
    </row>
    <row r="56" spans="1:2" ht="15.75">
      <c r="A56" s="9"/>
      <c r="B56" s="11" t="str">
        <f>IF(AND(D56&gt;0,NOT(D56=" "),NOT(D55&gt;0)),1+(COUNTIF($B$3:B55,"&gt;0"))," ")</f>
        <v> </v>
      </c>
    </row>
    <row r="57" spans="1:2" ht="15.75">
      <c r="A57" s="9"/>
      <c r="B57" s="11" t="str">
        <f>IF(AND(D57&gt;0,NOT(D57=" "),NOT(D56&gt;0)),1+(COUNTIF($B$3:B56,"&gt;0"))," ")</f>
        <v> </v>
      </c>
    </row>
    <row r="58" spans="1:2" ht="15.75">
      <c r="A58" s="9"/>
      <c r="B58" s="11" t="str">
        <f>IF(AND(D58&gt;0,NOT(D58=" "),NOT(D57&gt;0)),1+(COUNTIF($B$3:B57,"&gt;0"))," ")</f>
        <v> </v>
      </c>
    </row>
    <row r="59" spans="1:2" ht="15.75">
      <c r="A59" s="9" t="str">
        <f t="shared" si="3"/>
        <v> </v>
      </c>
      <c r="B59" s="11" t="str">
        <f>IF(AND(D59&gt;0,NOT(D59=" "),NOT(D58&gt;0)),1+(COUNTIF($B$3:B58,"&gt;0"))," ")</f>
        <v> </v>
      </c>
    </row>
    <row r="60" spans="1:2" ht="15.75">
      <c r="A60" s="9" t="str">
        <f t="shared" si="3"/>
        <v> </v>
      </c>
      <c r="B60" s="11" t="str">
        <f>IF(AND(D60&gt;0,NOT(D60=" "),NOT(D59&gt;0)),1+(COUNTIF($B$3:B59,"&gt;0"))," ")</f>
        <v> </v>
      </c>
    </row>
    <row r="61" spans="1:8" ht="15.75">
      <c r="A61" s="9" t="s">
        <v>406</v>
      </c>
      <c r="B61" s="11"/>
      <c r="C61" s="4" t="s">
        <v>407</v>
      </c>
      <c r="D61" s="5" t="s">
        <v>408</v>
      </c>
      <c r="H61" s="6"/>
    </row>
    <row r="62" spans="1:2" ht="15.75">
      <c r="A62" s="9" t="str">
        <f>IF(OR(B62="",B62=" ")," ",$A$3)</f>
        <v> </v>
      </c>
      <c r="B62" s="11" t="str">
        <f>IF(AND(D62&gt;0,NOT(D62=" "),NOT(D61&gt;0)),1+(COUNTIF($B$3:B61,"&gt;0"))," ")</f>
        <v> </v>
      </c>
    </row>
    <row r="63" spans="1:4" ht="85.5">
      <c r="A63" s="9" t="str">
        <f aca="true" t="shared" si="4" ref="A63:A98">IF(OR(B63="",B63=" ")," ",$A$61)</f>
        <v>2.</v>
      </c>
      <c r="B63" s="11">
        <f>IF(AND(D63&gt;0,NOT(D63=" "),NOT(D62&gt;0)),1+(COUNTIF($B$61:B62,"&gt;0"))," ")</f>
        <v>1</v>
      </c>
      <c r="C63" s="1" t="s">
        <v>409</v>
      </c>
      <c r="D63" s="2" t="s">
        <v>315</v>
      </c>
    </row>
    <row r="64" spans="1:5" ht="15.75">
      <c r="A64" s="9" t="str">
        <f t="shared" si="4"/>
        <v> </v>
      </c>
      <c r="B64" s="11" t="str">
        <f>IF(AND(D64&gt;0,NOT(D64=" "),NOT(D63&gt;0)),1+(COUNTIF($B$61:B63,"&gt;0"))," ")</f>
        <v> </v>
      </c>
      <c r="E64" s="3" t="s">
        <v>198</v>
      </c>
    </row>
    <row r="65" spans="1:2" ht="15.75">
      <c r="A65" s="9" t="str">
        <f t="shared" si="4"/>
        <v> </v>
      </c>
      <c r="B65" s="11" t="str">
        <f>IF(AND(D65&gt;0,NOT(D65=" "),NOT(D64&gt;0)),1+(COUNTIF($B$61:B64,"&gt;0"))," ")</f>
        <v> </v>
      </c>
    </row>
    <row r="66" spans="1:4" ht="71.25">
      <c r="A66" s="9" t="str">
        <f t="shared" si="4"/>
        <v>2.</v>
      </c>
      <c r="B66" s="11">
        <f>IF(AND(D66&gt;0,NOT(D66=" "),NOT(D65&gt;0)),1+(COUNTIF($B$61:B65,"&gt;0"))," ")</f>
        <v>2</v>
      </c>
      <c r="C66" s="1" t="s">
        <v>316</v>
      </c>
      <c r="D66" s="2" t="s">
        <v>388</v>
      </c>
    </row>
    <row r="67" spans="1:5" ht="15.75">
      <c r="A67" s="9" t="str">
        <f t="shared" si="4"/>
        <v> </v>
      </c>
      <c r="B67" s="11" t="str">
        <f>IF(AND(D67&gt;0,NOT(D67=" "),NOT(D66&gt;0)),1+(COUNTIF($B$61:B66,"&gt;0"))," ")</f>
        <v> </v>
      </c>
      <c r="E67" s="3" t="s">
        <v>389</v>
      </c>
    </row>
    <row r="68" spans="1:2" ht="15.75">
      <c r="A68" s="9" t="str">
        <f t="shared" si="4"/>
        <v> </v>
      </c>
      <c r="B68" s="11" t="str">
        <f>IF(AND(D68&gt;0,NOT(D68=" "),NOT(D67&gt;0)),1+(COUNTIF($B$61:B67,"&gt;0"))," ")</f>
        <v> </v>
      </c>
    </row>
    <row r="69" spans="1:4" ht="85.5">
      <c r="A69" s="9" t="str">
        <f t="shared" si="4"/>
        <v>2.</v>
      </c>
      <c r="B69" s="11">
        <f>IF(AND(D69&gt;0,NOT(D69=" "),NOT(D68&gt;0)),1+(COUNTIF($B$61:B68,"&gt;0"))," ")</f>
        <v>3</v>
      </c>
      <c r="C69" s="1" t="s">
        <v>390</v>
      </c>
      <c r="D69" s="2" t="s">
        <v>419</v>
      </c>
    </row>
    <row r="70" spans="1:5" ht="15.75">
      <c r="A70" s="9" t="str">
        <f t="shared" si="4"/>
        <v> </v>
      </c>
      <c r="B70" s="11" t="str">
        <f>IF(AND(D70&gt;0,NOT(D70=" "),NOT(D69&gt;0)),1+(COUNTIF($B$61:B69,"&gt;0"))," ")</f>
        <v> </v>
      </c>
      <c r="E70" s="3" t="s">
        <v>389</v>
      </c>
    </row>
    <row r="71" spans="1:2" ht="15.75">
      <c r="A71" s="9" t="str">
        <f t="shared" si="4"/>
        <v> </v>
      </c>
      <c r="B71" s="11" t="str">
        <f>IF(AND(D71&gt;0,NOT(D71=" "),NOT(D70&gt;0)),1+(COUNTIF($B$61:B70,"&gt;0"))," ")</f>
        <v> </v>
      </c>
    </row>
    <row r="72" spans="1:4" ht="85.5">
      <c r="A72" s="9" t="str">
        <f t="shared" si="4"/>
        <v>2.</v>
      </c>
      <c r="B72" s="11">
        <f>IF(AND(D72&gt;0,NOT(D72=" "),NOT(D71&gt;0)),1+(COUNTIF($B$61:B71,"&gt;0"))," ")</f>
        <v>4</v>
      </c>
      <c r="C72" s="1" t="s">
        <v>420</v>
      </c>
      <c r="D72" s="2" t="s">
        <v>456</v>
      </c>
    </row>
    <row r="73" spans="1:5" ht="15.75">
      <c r="A73" s="9" t="str">
        <f t="shared" si="4"/>
        <v> </v>
      </c>
      <c r="B73" s="11" t="str">
        <f>IF(AND(D73&gt;0,NOT(D73=" "),NOT(D72&gt;0)),1+(COUNTIF($B$61:B72,"&gt;0"))," ")</f>
        <v> </v>
      </c>
      <c r="E73" s="3" t="s">
        <v>198</v>
      </c>
    </row>
    <row r="74" spans="1:2" ht="15.75">
      <c r="A74" s="9" t="str">
        <f t="shared" si="4"/>
        <v> </v>
      </c>
      <c r="B74" s="11" t="str">
        <f>IF(AND(D74&gt;0,NOT(D74=" "),NOT(D73&gt;0)),1+(COUNTIF($B$61:B73,"&gt;0"))," ")</f>
        <v> </v>
      </c>
    </row>
    <row r="75" spans="1:4" ht="85.5">
      <c r="A75" s="9" t="str">
        <f t="shared" si="4"/>
        <v>2.</v>
      </c>
      <c r="B75" s="11">
        <f>IF(AND(D75&gt;0,NOT(D75=" "),NOT(D74&gt;0)),1+(COUNTIF($B$61:B74,"&gt;0"))," ")</f>
        <v>5</v>
      </c>
      <c r="C75" s="1" t="s">
        <v>457</v>
      </c>
      <c r="D75" s="2" t="s">
        <v>458</v>
      </c>
    </row>
    <row r="76" spans="1:5" ht="15.75">
      <c r="A76" s="9" t="str">
        <f t="shared" si="4"/>
        <v> </v>
      </c>
      <c r="B76" s="11" t="str">
        <f>IF(AND(D76&gt;0,NOT(D76=" "),NOT(D75&gt;0)),1+(COUNTIF($B$61:B75,"&gt;0"))," ")</f>
        <v> </v>
      </c>
      <c r="E76" s="3" t="s">
        <v>198</v>
      </c>
    </row>
    <row r="77" spans="1:2" ht="15.75">
      <c r="A77" s="9" t="str">
        <f t="shared" si="4"/>
        <v> </v>
      </c>
      <c r="B77" s="11" t="str">
        <f>IF(AND(D77&gt;0,NOT(D77=" "),NOT(D76&gt;0)),1+(COUNTIF($B$61:B76,"&gt;0"))," ")</f>
        <v> </v>
      </c>
    </row>
    <row r="78" spans="1:4" ht="85.5">
      <c r="A78" s="9" t="str">
        <f t="shared" si="4"/>
        <v>2.</v>
      </c>
      <c r="B78" s="11">
        <f>IF(AND(D78&gt;0,NOT(D78=" "),NOT(D77&gt;0)),1+(COUNTIF($B$61:B77,"&gt;0"))," ")</f>
        <v>6</v>
      </c>
      <c r="C78" s="1" t="s">
        <v>459</v>
      </c>
      <c r="D78" s="2" t="s">
        <v>166</v>
      </c>
    </row>
    <row r="79" spans="1:5" ht="15.75">
      <c r="A79" s="9" t="str">
        <f t="shared" si="4"/>
        <v> </v>
      </c>
      <c r="B79" s="11" t="str">
        <f>IF(AND(D79&gt;0,NOT(D79=" "),NOT(D78&gt;0)),1+(COUNTIF($B$61:B78,"&gt;0"))," ")</f>
        <v> </v>
      </c>
      <c r="E79" s="3" t="s">
        <v>389</v>
      </c>
    </row>
    <row r="80" spans="1:2" ht="15.75">
      <c r="A80" s="9" t="str">
        <f t="shared" si="4"/>
        <v> </v>
      </c>
      <c r="B80" s="11" t="str">
        <f>IF(AND(D80&gt;0,NOT(D80=" "),NOT(D79&gt;0)),1+(COUNTIF($B$61:B79,"&gt;0"))," ")</f>
        <v> </v>
      </c>
    </row>
    <row r="81" spans="1:4" ht="85.5">
      <c r="A81" s="9" t="str">
        <f t="shared" si="4"/>
        <v>2.</v>
      </c>
      <c r="B81" s="11">
        <f>IF(AND(D81&gt;0,NOT(D81=" "),NOT(D80&gt;0)),1+(COUNTIF($B$61:B80,"&gt;0"))," ")</f>
        <v>7</v>
      </c>
      <c r="C81" s="1" t="s">
        <v>167</v>
      </c>
      <c r="D81" s="2" t="s">
        <v>333</v>
      </c>
    </row>
    <row r="82" spans="1:5" ht="15.75">
      <c r="A82" s="9" t="str">
        <f t="shared" si="4"/>
        <v> </v>
      </c>
      <c r="B82" s="11" t="str">
        <f>IF(AND(D82&gt;0,NOT(D82=" "),NOT(D81&gt;0)),1+(COUNTIF($B$61:B81,"&gt;0"))," ")</f>
        <v> </v>
      </c>
      <c r="E82" s="3" t="s">
        <v>389</v>
      </c>
    </row>
    <row r="83" spans="1:2" ht="15.75">
      <c r="A83" s="9" t="str">
        <f t="shared" si="4"/>
        <v> </v>
      </c>
      <c r="B83" s="11" t="str">
        <f>IF(AND(D83&gt;0,NOT(D83=" "),NOT(D82&gt;0)),1+(COUNTIF($B$61:B82,"&gt;0"))," ")</f>
        <v> </v>
      </c>
    </row>
    <row r="84" spans="1:4" ht="85.5">
      <c r="A84" s="9" t="str">
        <f t="shared" si="4"/>
        <v>2.</v>
      </c>
      <c r="B84" s="11">
        <f>IF(AND(D84&gt;0,NOT(D84=" "),NOT(D83&gt;0)),1+(COUNTIF($B$61:B83,"&gt;0"))," ")</f>
        <v>8</v>
      </c>
      <c r="C84" s="1" t="s">
        <v>334</v>
      </c>
      <c r="D84" s="2" t="s">
        <v>86</v>
      </c>
    </row>
    <row r="85" spans="1:5" ht="15.75">
      <c r="A85" s="9" t="str">
        <f t="shared" si="4"/>
        <v> </v>
      </c>
      <c r="B85" s="11" t="str">
        <f>IF(AND(D85&gt;0,NOT(D85=" "),NOT(D84&gt;0)),1+(COUNTIF($B$61:B84,"&gt;0"))," ")</f>
        <v> </v>
      </c>
      <c r="E85" s="3" t="s">
        <v>194</v>
      </c>
    </row>
    <row r="86" spans="1:2" ht="15.75">
      <c r="A86" s="9" t="str">
        <f t="shared" si="4"/>
        <v> </v>
      </c>
      <c r="B86" s="11" t="str">
        <f>IF(AND(D86&gt;0,NOT(D86=" "),NOT(D85&gt;0)),1+(COUNTIF($B$61:B85,"&gt;0"))," ")</f>
        <v> </v>
      </c>
    </row>
    <row r="87" spans="1:4" ht="85.5">
      <c r="A87" s="9" t="str">
        <f t="shared" si="4"/>
        <v>2.</v>
      </c>
      <c r="B87" s="11">
        <f>IF(AND(D87&gt;0,NOT(D87=" "),NOT(D86&gt;0)),1+(COUNTIF($B$61:B86,"&gt;0"))," ")</f>
        <v>9</v>
      </c>
      <c r="C87" s="1" t="s">
        <v>87</v>
      </c>
      <c r="D87" s="2" t="s">
        <v>364</v>
      </c>
    </row>
    <row r="88" spans="1:5" ht="15.75">
      <c r="A88" s="9" t="str">
        <f t="shared" si="4"/>
        <v> </v>
      </c>
      <c r="B88" s="11" t="str">
        <f>IF(AND(D88&gt;0,NOT(D88=" "),NOT(D87&gt;0)),1+(COUNTIF($B$61:B87,"&gt;0"))," ")</f>
        <v> </v>
      </c>
      <c r="E88" s="3" t="s">
        <v>194</v>
      </c>
    </row>
    <row r="89" spans="1:2" ht="15.75">
      <c r="A89" s="9" t="str">
        <f t="shared" si="4"/>
        <v> </v>
      </c>
      <c r="B89" s="11" t="str">
        <f>IF(AND(D89&gt;0,NOT(D89=" "),NOT(D88&gt;0)),1+(COUNTIF($B$61:B88,"&gt;0"))," ")</f>
        <v> </v>
      </c>
    </row>
    <row r="90" spans="1:4" ht="85.5">
      <c r="A90" s="9" t="str">
        <f t="shared" si="4"/>
        <v>2.</v>
      </c>
      <c r="B90" s="11">
        <f>IF(AND(D90&gt;0,NOT(D90=" "),NOT(D89&gt;0)),1+(COUNTIF($B$61:B89,"&gt;0"))," ")</f>
        <v>10</v>
      </c>
      <c r="C90" s="1" t="s">
        <v>365</v>
      </c>
      <c r="D90" s="2" t="s">
        <v>366</v>
      </c>
    </row>
    <row r="91" spans="1:5" ht="15.75">
      <c r="A91" s="9" t="str">
        <f t="shared" si="4"/>
        <v> </v>
      </c>
      <c r="B91" s="11" t="str">
        <f>IF(AND(D91&gt;0,NOT(D91=" "),NOT(D90&gt;0)),1+(COUNTIF($B$61:B90,"&gt;0"))," ")</f>
        <v> </v>
      </c>
      <c r="E91" s="3" t="s">
        <v>194</v>
      </c>
    </row>
    <row r="92" spans="1:2" ht="15.75">
      <c r="A92" s="9" t="str">
        <f t="shared" si="4"/>
        <v> </v>
      </c>
      <c r="B92" s="11" t="str">
        <f>IF(AND(D92&gt;0,NOT(D92=" "),NOT(D91&gt;0)),1+(COUNTIF($B$61:B91,"&gt;0"))," ")</f>
        <v> </v>
      </c>
    </row>
    <row r="93" spans="1:4" ht="85.5">
      <c r="A93" s="9" t="str">
        <f t="shared" si="4"/>
        <v>2.</v>
      </c>
      <c r="B93" s="11">
        <f>IF(AND(D93&gt;0,NOT(D93=" "),NOT(D92&gt;0)),1+(COUNTIF($B$61:B92,"&gt;0"))," ")</f>
        <v>11</v>
      </c>
      <c r="C93" s="1" t="s">
        <v>367</v>
      </c>
      <c r="D93" s="2" t="s">
        <v>413</v>
      </c>
    </row>
    <row r="94" spans="1:5" ht="15.75">
      <c r="A94" s="9" t="str">
        <f t="shared" si="4"/>
        <v> </v>
      </c>
      <c r="B94" s="11" t="str">
        <f>IF(AND(D94&gt;0,NOT(D94=" "),NOT(D93&gt;0)),1+(COUNTIF($B$61:B93,"&gt;0"))," ")</f>
        <v> </v>
      </c>
      <c r="E94" s="3" t="s">
        <v>194</v>
      </c>
    </row>
    <row r="95" spans="1:2" ht="15.75">
      <c r="A95" s="9" t="str">
        <f t="shared" si="4"/>
        <v> </v>
      </c>
      <c r="B95" s="11" t="str">
        <f>IF(AND(D95&gt;0,NOT(D95=" "),NOT(D94&gt;0)),1+(COUNTIF($B$61:B94,"&gt;0"))," ")</f>
        <v> </v>
      </c>
    </row>
    <row r="96" spans="1:4" ht="85.5">
      <c r="A96" s="9" t="str">
        <f t="shared" si="4"/>
        <v>2.</v>
      </c>
      <c r="B96" s="11">
        <f>IF(AND(D96&gt;0,NOT(D96=" "),NOT(D95&gt;0)),1+(COUNTIF($B$61:B95,"&gt;0"))," ")</f>
        <v>12</v>
      </c>
      <c r="C96" s="1" t="s">
        <v>414</v>
      </c>
      <c r="D96" s="2" t="s">
        <v>252</v>
      </c>
    </row>
    <row r="97" spans="1:5" ht="15.75">
      <c r="A97" s="9" t="str">
        <f t="shared" si="4"/>
        <v> </v>
      </c>
      <c r="B97" s="11" t="str">
        <f>IF(AND(D97&gt;0,NOT(D97=" "),NOT(D96&gt;0)),1+(COUNTIF($B$61:B96,"&gt;0"))," ")</f>
        <v> </v>
      </c>
      <c r="E97" s="3" t="s">
        <v>101</v>
      </c>
    </row>
    <row r="98" spans="1:2" ht="15.75">
      <c r="A98" s="9" t="str">
        <f t="shared" si="4"/>
        <v> </v>
      </c>
      <c r="B98" s="11" t="str">
        <f>IF(AND(D98&gt;0,NOT(D98=" "),NOT(D97&gt;0)),1+(COUNTIF($B$61:B97,"&gt;0"))," ")</f>
        <v> </v>
      </c>
    </row>
    <row r="99" spans="1:4" ht="15.75">
      <c r="A99" s="9" t="str">
        <f>$A$61</f>
        <v>2.</v>
      </c>
      <c r="B99" s="11">
        <f>IF(AND(D99&gt;0,NOT(D99=" "),NOT(D98&gt;0)),1+(COUNTIF($B$61:B98,"&gt;0"))," ")</f>
        <v>13</v>
      </c>
      <c r="C99" s="1" t="s">
        <v>407</v>
      </c>
      <c r="D99" s="2" t="s">
        <v>253</v>
      </c>
    </row>
    <row r="100" spans="1:2" ht="15.75">
      <c r="A100" s="9" t="str">
        <f>IF(OR(B100="",B100=" ")," ",$A$61)</f>
        <v> </v>
      </c>
      <c r="B100" s="11" t="str">
        <f>IF(AND(D100&gt;0,NOT(D100=" "),NOT(D99&gt;0)),1+(COUNTIF($B$61:B99,"&gt;0"))," ")</f>
        <v> </v>
      </c>
    </row>
    <row r="101" spans="1:2" ht="15.75">
      <c r="A101" s="9" t="str">
        <f>IF(OR(B101="",B101=" ")," ",$A$61)</f>
        <v> </v>
      </c>
      <c r="B101" s="11" t="str">
        <f>IF(AND(D101&gt;0,NOT(D101=" "),NOT(D100&gt;0)),1+(COUNTIF($B$61:B100,"&gt;0"))," ")</f>
        <v> </v>
      </c>
    </row>
    <row r="102" spans="1:4" ht="15.75">
      <c r="A102" s="9" t="s">
        <v>254</v>
      </c>
      <c r="B102" s="11"/>
      <c r="C102" s="1" t="s">
        <v>255</v>
      </c>
      <c r="D102" s="2" t="s">
        <v>256</v>
      </c>
    </row>
    <row r="103" spans="1:2" ht="15.75">
      <c r="A103" s="9" t="str">
        <f>IF(OR(B103="",B103=" ")," ",$A$61)</f>
        <v> </v>
      </c>
      <c r="B103" s="11" t="str">
        <f>IF(AND(D103&gt;0,NOT(D103=" "),NOT(D102&gt;0)),1+(COUNTIF($B$61:B102,"&gt;0"))," ")</f>
        <v> </v>
      </c>
    </row>
    <row r="104" spans="1:4" ht="15.75">
      <c r="A104" s="9"/>
      <c r="B104" s="11"/>
      <c r="D104" s="12" t="s">
        <v>201</v>
      </c>
    </row>
    <row r="105" spans="1:4" ht="57">
      <c r="A105" s="9"/>
      <c r="B105" s="11"/>
      <c r="C105" s="1" t="s">
        <v>201</v>
      </c>
      <c r="D105" s="2" t="s">
        <v>257</v>
      </c>
    </row>
    <row r="106" spans="1:2" ht="15.75">
      <c r="A106" s="9" t="str">
        <f aca="true" t="shared" si="5" ref="A106:A121">IF(OR(B106="",B106=" ")," ",$A$102)</f>
        <v> </v>
      </c>
      <c r="B106" s="11" t="str">
        <f>IF(AND(D106&gt;0,NOT(D106=" "),NOT(D105&gt;0)),1+(COUNTIF($B$102:B105,"&gt;0"))," ")</f>
        <v> </v>
      </c>
    </row>
    <row r="107" spans="1:4" ht="42.75">
      <c r="A107" s="9" t="str">
        <f t="shared" si="5"/>
        <v>3.</v>
      </c>
      <c r="B107" s="11">
        <f>IF(AND(D107&gt;0,NOT(D107=" "),NOT(D106&gt;0)),1+(COUNTIF($B$102:B106,"&gt;0"))," ")</f>
        <v>1</v>
      </c>
      <c r="C107" s="1" t="s">
        <v>258</v>
      </c>
      <c r="D107" s="2" t="s">
        <v>13</v>
      </c>
    </row>
    <row r="108" spans="1:5" ht="15.75">
      <c r="A108" s="9" t="str">
        <f t="shared" si="5"/>
        <v> </v>
      </c>
      <c r="B108" s="11" t="str">
        <f>IF(AND(D108&gt;0,NOT(D108=" "),NOT(D107&gt;0)),1+(COUNTIF($B$102:B107,"&gt;0"))," ")</f>
        <v> </v>
      </c>
      <c r="E108" s="3" t="s">
        <v>198</v>
      </c>
    </row>
    <row r="109" spans="1:2" ht="15.75">
      <c r="A109" s="9" t="str">
        <f t="shared" si="5"/>
        <v> </v>
      </c>
      <c r="B109" s="11" t="str">
        <f>IF(AND(D109&gt;0,NOT(D109=" "),NOT(D108&gt;0)),1+(COUNTIF($B$102:B108,"&gt;0"))," ")</f>
        <v> </v>
      </c>
    </row>
    <row r="110" spans="1:4" ht="71.25">
      <c r="A110" s="9" t="str">
        <f t="shared" si="5"/>
        <v>3.</v>
      </c>
      <c r="B110" s="11">
        <f>IF(AND(D110&gt;0,NOT(D110=" "),NOT(D109&gt;0)),1+(COUNTIF($B$102:B109,"&gt;0"))," ")</f>
        <v>2</v>
      </c>
      <c r="C110" s="1" t="s">
        <v>14</v>
      </c>
      <c r="D110" s="2" t="s">
        <v>277</v>
      </c>
    </row>
    <row r="111" spans="1:5" ht="15.75">
      <c r="A111" s="9" t="str">
        <f t="shared" si="5"/>
        <v> </v>
      </c>
      <c r="B111" s="11" t="str">
        <f>IF(AND(D111&gt;0,NOT(D111=" "),NOT(D110&gt;0)),1+(COUNTIF($B$102:B110,"&gt;0"))," ")</f>
        <v> </v>
      </c>
      <c r="E111" s="3" t="s">
        <v>198</v>
      </c>
    </row>
    <row r="112" spans="1:2" ht="15.75">
      <c r="A112" s="9" t="str">
        <f t="shared" si="5"/>
        <v> </v>
      </c>
      <c r="B112" s="11" t="str">
        <f>IF(AND(D112&gt;0,NOT(D112=" "),NOT(D111&gt;0)),1+(COUNTIF($B$102:B111,"&gt;0"))," ")</f>
        <v> </v>
      </c>
    </row>
    <row r="113" spans="1:4" ht="71.25">
      <c r="A113" s="9" t="str">
        <f t="shared" si="5"/>
        <v>3.</v>
      </c>
      <c r="B113" s="11">
        <f>IF(AND(D113&gt;0,NOT(D113=" "),NOT(D112&gt;0)),1+(COUNTIF($B$102:B112,"&gt;0"))," ")</f>
        <v>3</v>
      </c>
      <c r="C113" s="1" t="s">
        <v>278</v>
      </c>
      <c r="D113" s="2" t="s">
        <v>279</v>
      </c>
    </row>
    <row r="114" spans="1:5" ht="15.75">
      <c r="A114" s="9" t="str">
        <f t="shared" si="5"/>
        <v> </v>
      </c>
      <c r="B114" s="11" t="str">
        <f>IF(AND(D114&gt;0,NOT(D114=" "),NOT(D113&gt;0)),1+(COUNTIF($B$102:B113,"&gt;0"))," ")</f>
        <v> </v>
      </c>
      <c r="E114" s="3" t="s">
        <v>198</v>
      </c>
    </row>
    <row r="115" spans="1:2" ht="15.75">
      <c r="A115" s="9" t="str">
        <f t="shared" si="5"/>
        <v> </v>
      </c>
      <c r="B115" s="11" t="str">
        <f>IF(AND(D115&gt;0,NOT(D115=" "),NOT(D114&gt;0)),1+(COUNTIF($B$102:B114,"&gt;0"))," ")</f>
        <v> </v>
      </c>
    </row>
    <row r="116" spans="1:4" ht="71.25">
      <c r="A116" s="9" t="str">
        <f t="shared" si="5"/>
        <v>3.</v>
      </c>
      <c r="B116" s="11">
        <f>IF(AND(D116&gt;0,NOT(D116=" "),NOT(D115&gt;0)),1+(COUNTIF($B$102:B115,"&gt;0"))," ")</f>
        <v>4</v>
      </c>
      <c r="C116" s="1" t="s">
        <v>280</v>
      </c>
      <c r="D116" s="2" t="s">
        <v>281</v>
      </c>
    </row>
    <row r="117" spans="1:5" ht="15.75">
      <c r="A117" s="9" t="str">
        <f t="shared" si="5"/>
        <v> </v>
      </c>
      <c r="B117" s="11" t="str">
        <f>IF(AND(D117&gt;0,NOT(D117=" "),NOT(D116&gt;0)),1+(COUNTIF($B$102:B116,"&gt;0"))," ")</f>
        <v> </v>
      </c>
      <c r="E117" s="3" t="s">
        <v>198</v>
      </c>
    </row>
    <row r="118" spans="1:2" ht="15.75">
      <c r="A118" s="9" t="str">
        <f t="shared" si="5"/>
        <v> </v>
      </c>
      <c r="B118" s="11" t="str">
        <f>IF(AND(D118&gt;0,NOT(D118=" "),NOT(D117&gt;0)),1+(COUNTIF($B$102:B117,"&gt;0"))," ")</f>
        <v> </v>
      </c>
    </row>
    <row r="119" spans="1:4" ht="71.25">
      <c r="A119" s="9" t="str">
        <f t="shared" si="5"/>
        <v>3.</v>
      </c>
      <c r="B119" s="11">
        <f>IF(AND(D119&gt;0,NOT(D119=" "),NOT(D118&gt;0)),1+(COUNTIF($B$102:B118,"&gt;0"))," ")</f>
        <v>5</v>
      </c>
      <c r="C119" s="1" t="s">
        <v>326</v>
      </c>
      <c r="D119" s="2" t="s">
        <v>328</v>
      </c>
    </row>
    <row r="120" spans="1:5" ht="15.75">
      <c r="A120" s="9" t="str">
        <f t="shared" si="5"/>
        <v> </v>
      </c>
      <c r="B120" s="11" t="str">
        <f>IF(AND(D120&gt;0,NOT(D120=" "),NOT(D119&gt;0)),1+(COUNTIF($B$102:B119,"&gt;0"))," ")</f>
        <v> </v>
      </c>
      <c r="E120" s="3" t="s">
        <v>198</v>
      </c>
    </row>
    <row r="121" spans="1:2" ht="15.75">
      <c r="A121" s="9" t="str">
        <f t="shared" si="5"/>
        <v> </v>
      </c>
      <c r="B121" s="11" t="str">
        <f>IF(AND(D121&gt;0,NOT(D121=" "),NOT(D120&gt;0)),1+(COUNTIF($B$102:B120,"&gt;0"))," ")</f>
        <v> </v>
      </c>
    </row>
    <row r="122" spans="1:4" ht="85.5">
      <c r="A122" s="9" t="str">
        <f aca="true" t="shared" si="6" ref="A122:A137">IF(OR(B122="",B122=" ")," ",$A$102)</f>
        <v>3.</v>
      </c>
      <c r="B122" s="11">
        <f>IF(AND(D122&gt;0,NOT(D122=" "),NOT(D121&gt;0)),1+(COUNTIF($B$102:B121,"&gt;0"))," ")</f>
        <v>6</v>
      </c>
      <c r="C122" s="1" t="s">
        <v>329</v>
      </c>
      <c r="D122" s="2" t="s">
        <v>80</v>
      </c>
    </row>
    <row r="123" spans="1:5" ht="15.75">
      <c r="A123" s="9" t="str">
        <f t="shared" si="6"/>
        <v> </v>
      </c>
      <c r="B123" s="11" t="str">
        <f>IF(AND(D123&gt;0,NOT(D123=" "),NOT(D122&gt;0)),1+(COUNTIF($B$102:B122,"&gt;0"))," ")</f>
        <v> </v>
      </c>
      <c r="E123" s="3" t="s">
        <v>198</v>
      </c>
    </row>
    <row r="124" spans="1:2" ht="15.75">
      <c r="A124" s="9" t="str">
        <f t="shared" si="6"/>
        <v> </v>
      </c>
      <c r="B124" s="11" t="str">
        <f>IF(AND(D124&gt;0,NOT(D124=" "),NOT(D123&gt;0)),1+(COUNTIF($B$102:B123,"&gt;0"))," ")</f>
        <v> </v>
      </c>
    </row>
    <row r="125" spans="1:4" ht="71.25">
      <c r="A125" s="9" t="str">
        <f t="shared" si="6"/>
        <v>3.</v>
      </c>
      <c r="B125" s="11">
        <f>IF(AND(D125&gt;0,NOT(D125=" "),NOT(D124&gt;0)),1+(COUNTIF($B$102:B124,"&gt;0"))," ")</f>
        <v>7</v>
      </c>
      <c r="C125" s="1" t="s">
        <v>81</v>
      </c>
      <c r="D125" s="2" t="s">
        <v>82</v>
      </c>
    </row>
    <row r="126" spans="1:5" ht="15.75">
      <c r="A126" s="9" t="str">
        <f t="shared" si="6"/>
        <v> </v>
      </c>
      <c r="B126" s="11" t="str">
        <f>IF(AND(D126&gt;0,NOT(D126=" "),NOT(D125&gt;0)),1+(COUNTIF($B$102:B125,"&gt;0"))," ")</f>
        <v> </v>
      </c>
      <c r="E126" s="3" t="s">
        <v>198</v>
      </c>
    </row>
    <row r="127" spans="1:2" ht="15.75">
      <c r="A127" s="9" t="str">
        <f t="shared" si="6"/>
        <v> </v>
      </c>
      <c r="B127" s="11" t="str">
        <f>IF(AND(D127&gt;0,NOT(D127=" "),NOT(D126&gt;0)),1+(COUNTIF($B$102:B126,"&gt;0"))," ")</f>
        <v> </v>
      </c>
    </row>
    <row r="128" spans="1:4" ht="71.25">
      <c r="A128" s="9" t="str">
        <f t="shared" si="6"/>
        <v>3.</v>
      </c>
      <c r="B128" s="11">
        <f>IF(AND(D128&gt;0,NOT(D128=" "),NOT(D127&gt;0)),1+(COUNTIF($B$102:B127,"&gt;0"))," ")</f>
        <v>8</v>
      </c>
      <c r="C128" s="1" t="s">
        <v>83</v>
      </c>
      <c r="D128" s="2" t="s">
        <v>84</v>
      </c>
    </row>
    <row r="129" spans="1:5" ht="15.75">
      <c r="A129" s="9" t="str">
        <f t="shared" si="6"/>
        <v> </v>
      </c>
      <c r="B129" s="11" t="str">
        <f>IF(AND(D129&gt;0,NOT(D129=" "),NOT(D128&gt;0)),1+(COUNTIF($B$102:B128,"&gt;0"))," ")</f>
        <v> </v>
      </c>
      <c r="E129" s="3" t="s">
        <v>198</v>
      </c>
    </row>
    <row r="130" spans="1:2" ht="15.75">
      <c r="A130" s="9" t="str">
        <f t="shared" si="6"/>
        <v> </v>
      </c>
      <c r="B130" s="11" t="str">
        <f>IF(AND(D130&gt;0,NOT(D130=" "),NOT(D129&gt;0)),1+(COUNTIF($B$102:B129,"&gt;0"))," ")</f>
        <v> </v>
      </c>
    </row>
    <row r="131" spans="1:4" ht="71.25">
      <c r="A131" s="9" t="str">
        <f t="shared" si="6"/>
        <v>3.</v>
      </c>
      <c r="B131" s="11">
        <f>IF(AND(D131&gt;0,NOT(D131=" "),NOT(D130&gt;0)),1+(COUNTIF($B$102:B130,"&gt;0"))," ")</f>
        <v>9</v>
      </c>
      <c r="C131" s="1" t="s">
        <v>85</v>
      </c>
      <c r="D131" s="2" t="s">
        <v>485</v>
      </c>
    </row>
    <row r="132" spans="1:5" ht="15.75">
      <c r="A132" s="9" t="str">
        <f t="shared" si="6"/>
        <v> </v>
      </c>
      <c r="B132" s="11" t="str">
        <f>IF(AND(D132&gt;0,NOT(D132=" "),NOT(D131&gt;0)),1+(COUNTIF($B$102:B131,"&gt;0"))," ")</f>
        <v> </v>
      </c>
      <c r="E132" s="3" t="s">
        <v>198</v>
      </c>
    </row>
    <row r="133" spans="1:2" ht="15.75">
      <c r="A133" s="9" t="str">
        <f t="shared" si="6"/>
        <v> </v>
      </c>
      <c r="B133" s="11" t="str">
        <f>IF(AND(D133&gt;0,NOT(D133=" "),NOT(D132&gt;0)),1+(COUNTIF($B$102:B132,"&gt;0"))," ")</f>
        <v> </v>
      </c>
    </row>
    <row r="134" spans="1:4" ht="71.25">
      <c r="A134" s="9" t="str">
        <f t="shared" si="6"/>
        <v>3.</v>
      </c>
      <c r="B134" s="11">
        <f>IF(AND(D134&gt;0,NOT(D134=" "),NOT(D133&gt;0)),1+(COUNTIF($B$102:B133,"&gt;0"))," ")</f>
        <v>10</v>
      </c>
      <c r="C134" s="1" t="s">
        <v>486</v>
      </c>
      <c r="D134" s="2" t="s">
        <v>382</v>
      </c>
    </row>
    <row r="135" spans="1:5" ht="15.75">
      <c r="A135" s="9" t="str">
        <f t="shared" si="6"/>
        <v> </v>
      </c>
      <c r="B135" s="11" t="str">
        <f>IF(AND(D135&gt;0,NOT(D135=" "),NOT(D134&gt;0)),1+(COUNTIF($B$102:B134,"&gt;0"))," ")</f>
        <v> </v>
      </c>
      <c r="E135" s="3" t="s">
        <v>198</v>
      </c>
    </row>
    <row r="136" spans="1:2" ht="15.75">
      <c r="A136" s="9" t="str">
        <f t="shared" si="6"/>
        <v> </v>
      </c>
      <c r="B136" s="11" t="str">
        <f>IF(AND(D136&gt;0,NOT(D136=" "),NOT(D135&gt;0)),1+(COUNTIF($B$102:B135,"&gt;0"))," ")</f>
        <v> </v>
      </c>
    </row>
    <row r="137" spans="1:4" ht="71.25">
      <c r="A137" s="9" t="str">
        <f t="shared" si="6"/>
        <v>3.</v>
      </c>
      <c r="B137" s="11">
        <f>IF(AND(D137&gt;0,NOT(D137=" "),NOT(D136&gt;0)),1+(COUNTIF($B$102:B136,"&gt;0"))," ")</f>
        <v>11</v>
      </c>
      <c r="C137" s="1" t="s">
        <v>383</v>
      </c>
      <c r="D137" s="2" t="s">
        <v>430</v>
      </c>
    </row>
    <row r="138" spans="1:5" ht="15.75">
      <c r="A138" s="9" t="str">
        <f aca="true" t="shared" si="7" ref="A138:A153">IF(OR(B138="",B138=" ")," ",$A$102)</f>
        <v> </v>
      </c>
      <c r="B138" s="11" t="str">
        <f>IF(AND(D138&gt;0,NOT(D138=" "),NOT(D137&gt;0)),1+(COUNTIF($B$102:B137,"&gt;0"))," ")</f>
        <v> </v>
      </c>
      <c r="E138" s="3" t="s">
        <v>198</v>
      </c>
    </row>
    <row r="139" spans="1:2" ht="15.75">
      <c r="A139" s="9" t="str">
        <f t="shared" si="7"/>
        <v> </v>
      </c>
      <c r="B139" s="11" t="str">
        <f>IF(AND(D139&gt;0,NOT(D139=" "),NOT(D138&gt;0)),1+(COUNTIF($B$102:B138,"&gt;0"))," ")</f>
        <v> </v>
      </c>
    </row>
    <row r="140" spans="1:4" ht="85.5">
      <c r="A140" s="9" t="str">
        <f t="shared" si="7"/>
        <v>3.</v>
      </c>
      <c r="B140" s="11">
        <f>IF(AND(D140&gt;0,NOT(D140=" "),NOT(D139&gt;0)),1+(COUNTIF($B$102:B139,"&gt;0"))," ")</f>
        <v>12</v>
      </c>
      <c r="C140" s="1" t="s">
        <v>431</v>
      </c>
      <c r="D140" s="2" t="s">
        <v>17</v>
      </c>
    </row>
    <row r="141" spans="1:5" ht="15.75">
      <c r="A141" s="9" t="str">
        <f t="shared" si="7"/>
        <v> </v>
      </c>
      <c r="B141" s="11" t="str">
        <f>IF(AND(D141&gt;0,NOT(D141=" "),NOT(D140&gt;0)),1+(COUNTIF($B$102:B140,"&gt;0"))," ")</f>
        <v> </v>
      </c>
      <c r="E141" s="3" t="s">
        <v>198</v>
      </c>
    </row>
    <row r="142" spans="1:2" ht="15.75">
      <c r="A142" s="9" t="str">
        <f t="shared" si="7"/>
        <v> </v>
      </c>
      <c r="B142" s="11" t="str">
        <f>IF(AND(D142&gt;0,NOT(D142=" "),NOT(D141&gt;0)),1+(COUNTIF($B$102:B141,"&gt;0"))," ")</f>
        <v> </v>
      </c>
    </row>
    <row r="143" spans="1:4" ht="85.5">
      <c r="A143" s="9" t="str">
        <f t="shared" si="7"/>
        <v>3.</v>
      </c>
      <c r="B143" s="11">
        <f>IF(AND(D143&gt;0,NOT(D143=" "),NOT(D142&gt;0)),1+(COUNTIF($B$102:B142,"&gt;0"))," ")</f>
        <v>13</v>
      </c>
      <c r="C143" s="1" t="s">
        <v>18</v>
      </c>
      <c r="D143" s="2" t="s">
        <v>19</v>
      </c>
    </row>
    <row r="144" spans="1:5" ht="15.75">
      <c r="A144" s="9" t="str">
        <f t="shared" si="7"/>
        <v> </v>
      </c>
      <c r="B144" s="11" t="str">
        <f>IF(AND(D144&gt;0,NOT(D144=" "),NOT(D143&gt;0)),1+(COUNTIF($B$102:B143,"&gt;0"))," ")</f>
        <v> </v>
      </c>
      <c r="E144" s="3" t="s">
        <v>198</v>
      </c>
    </row>
    <row r="145" spans="1:2" ht="15.75">
      <c r="A145" s="9" t="str">
        <f t="shared" si="7"/>
        <v> </v>
      </c>
      <c r="B145" s="11" t="str">
        <f>IF(AND(D145&gt;0,NOT(D145=" "),NOT(D144&gt;0)),1+(COUNTIF($B$102:B144,"&gt;0"))," ")</f>
        <v> </v>
      </c>
    </row>
    <row r="146" spans="1:4" ht="71.25">
      <c r="A146" s="9" t="str">
        <f t="shared" si="7"/>
        <v>3.</v>
      </c>
      <c r="B146" s="11">
        <f>IF(AND(D146&gt;0,NOT(D146=" "),NOT(D145&gt;0)),1+(COUNTIF($B$102:B145,"&gt;0"))," ")</f>
        <v>14</v>
      </c>
      <c r="C146" s="1" t="s">
        <v>20</v>
      </c>
      <c r="D146" s="2" t="s">
        <v>21</v>
      </c>
    </row>
    <row r="147" spans="1:5" ht="15.75">
      <c r="A147" s="9" t="str">
        <f t="shared" si="7"/>
        <v> </v>
      </c>
      <c r="B147" s="11" t="str">
        <f>IF(AND(D147&gt;0,NOT(D147=" "),NOT(D146&gt;0)),1+(COUNTIF($B$102:B146,"&gt;0"))," ")</f>
        <v> </v>
      </c>
      <c r="E147" s="3" t="s">
        <v>198</v>
      </c>
    </row>
    <row r="148" spans="1:2" ht="15.75">
      <c r="A148" s="9" t="str">
        <f t="shared" si="7"/>
        <v> </v>
      </c>
      <c r="B148" s="11" t="str">
        <f>IF(AND(D148&gt;0,NOT(D148=" "),NOT(D147&gt;0)),1+(COUNTIF($B$102:B147,"&gt;0"))," ")</f>
        <v> </v>
      </c>
    </row>
    <row r="149" spans="1:4" ht="85.5">
      <c r="A149" s="9" t="str">
        <f t="shared" si="7"/>
        <v>3.</v>
      </c>
      <c r="B149" s="11">
        <f>IF(AND(D149&gt;0,NOT(D149=" "),NOT(D148&gt;0)),1+(COUNTIF($B$102:B148,"&gt;0"))," ")</f>
        <v>15</v>
      </c>
      <c r="C149" s="1" t="s">
        <v>22</v>
      </c>
      <c r="D149" s="2" t="s">
        <v>168</v>
      </c>
    </row>
    <row r="150" spans="1:5" ht="15.75">
      <c r="A150" s="9" t="str">
        <f t="shared" si="7"/>
        <v> </v>
      </c>
      <c r="B150" s="11" t="str">
        <f>IF(AND(D150&gt;0,NOT(D150=" "),NOT(D149&gt;0)),1+(COUNTIF($B$102:B149,"&gt;0"))," ")</f>
        <v> </v>
      </c>
      <c r="E150" s="3" t="s">
        <v>198</v>
      </c>
    </row>
    <row r="151" spans="1:2" ht="15.75">
      <c r="A151" s="9" t="str">
        <f t="shared" si="7"/>
        <v> </v>
      </c>
      <c r="B151" s="11" t="str">
        <f>IF(AND(D151&gt;0,NOT(D151=" "),NOT(D150&gt;0)),1+(COUNTIF($B$102:B150,"&gt;0"))," ")</f>
        <v> </v>
      </c>
    </row>
    <row r="152" spans="1:4" ht="57">
      <c r="A152" s="9" t="str">
        <f t="shared" si="7"/>
        <v>3.</v>
      </c>
      <c r="B152" s="11">
        <f>IF(AND(D152&gt;0,NOT(D152=" "),NOT(D151&gt;0)),1+(COUNTIF($B$102:B151,"&gt;0"))," ")</f>
        <v>16</v>
      </c>
      <c r="C152" s="1" t="s">
        <v>169</v>
      </c>
      <c r="D152" s="2" t="s">
        <v>170</v>
      </c>
    </row>
    <row r="153" spans="1:5" ht="15.75">
      <c r="A153" s="9" t="str">
        <f t="shared" si="7"/>
        <v> </v>
      </c>
      <c r="B153" s="11" t="str">
        <f>IF(AND(D153&gt;0,NOT(D153=" "),NOT(D152&gt;0)),1+(COUNTIF($B$102:B152,"&gt;0"))," ")</f>
        <v> </v>
      </c>
      <c r="E153" s="3" t="s">
        <v>198</v>
      </c>
    </row>
    <row r="154" spans="1:2" ht="15.75">
      <c r="A154" s="9" t="str">
        <f aca="true" t="shared" si="8" ref="A154:A169">IF(OR(B154="",B154=" ")," ",$A$102)</f>
        <v> </v>
      </c>
      <c r="B154" s="11" t="str">
        <f>IF(AND(D154&gt;0,NOT(D154=" "),NOT(D153&gt;0)),1+(COUNTIF($B$102:B153,"&gt;0"))," ")</f>
        <v> </v>
      </c>
    </row>
    <row r="155" spans="1:4" ht="57">
      <c r="A155" s="9" t="str">
        <f t="shared" si="8"/>
        <v>3.</v>
      </c>
      <c r="B155" s="11">
        <f>IF(AND(D155&gt;0,NOT(D155=" "),NOT(D154&gt;0)),1+(COUNTIF($B$102:B154,"&gt;0"))," ")</f>
        <v>17</v>
      </c>
      <c r="C155" s="1" t="s">
        <v>171</v>
      </c>
      <c r="D155" s="2" t="s">
        <v>172</v>
      </c>
    </row>
    <row r="156" spans="1:5" ht="15.75">
      <c r="A156" s="9" t="str">
        <f t="shared" si="8"/>
        <v> </v>
      </c>
      <c r="B156" s="11" t="str">
        <f>IF(AND(D156&gt;0,NOT(D156=" "),NOT(D155&gt;0)),1+(COUNTIF($B$102:B155,"&gt;0"))," ")</f>
        <v> </v>
      </c>
      <c r="E156" s="3" t="s">
        <v>198</v>
      </c>
    </row>
    <row r="157" spans="1:2" ht="15.75">
      <c r="A157" s="9" t="str">
        <f t="shared" si="8"/>
        <v> </v>
      </c>
      <c r="B157" s="11" t="str">
        <f>IF(AND(D157&gt;0,NOT(D157=" "),NOT(D156&gt;0)),1+(COUNTIF($B$102:B156,"&gt;0"))," ")</f>
        <v> </v>
      </c>
    </row>
    <row r="158" spans="1:4" ht="57">
      <c r="A158" s="9" t="str">
        <f t="shared" si="8"/>
        <v>3.</v>
      </c>
      <c r="B158" s="11">
        <f>IF(AND(D158&gt;0,NOT(D158=" "),NOT(D157&gt;0)),1+(COUNTIF($B$102:B157,"&gt;0"))," ")</f>
        <v>18</v>
      </c>
      <c r="C158" s="1" t="s">
        <v>173</v>
      </c>
      <c r="D158" s="2" t="s">
        <v>174</v>
      </c>
    </row>
    <row r="159" spans="1:5" ht="15.75">
      <c r="A159" s="9" t="str">
        <f t="shared" si="8"/>
        <v> </v>
      </c>
      <c r="B159" s="11" t="str">
        <f>IF(AND(D159&gt;0,NOT(D159=" "),NOT(D158&gt;0)),1+(COUNTIF($B$102:B158,"&gt;0"))," ")</f>
        <v> </v>
      </c>
      <c r="E159" s="3" t="s">
        <v>198</v>
      </c>
    </row>
    <row r="160" spans="1:2" ht="15.75">
      <c r="A160" s="9" t="str">
        <f t="shared" si="8"/>
        <v> </v>
      </c>
      <c r="B160" s="11" t="str">
        <f>IF(AND(D160&gt;0,NOT(D160=" "),NOT(D159&gt;0)),1+(COUNTIF($B$102:B159,"&gt;0"))," ")</f>
        <v> </v>
      </c>
    </row>
    <row r="161" spans="1:4" ht="57">
      <c r="A161" s="9" t="str">
        <f t="shared" si="8"/>
        <v>3.</v>
      </c>
      <c r="B161" s="11">
        <f>IF(AND(D161&gt;0,NOT(D161=" "),NOT(D160&gt;0)),1+(COUNTIF($B$102:B160,"&gt;0"))," ")</f>
        <v>19</v>
      </c>
      <c r="C161" s="1" t="s">
        <v>175</v>
      </c>
      <c r="D161" s="2" t="s">
        <v>176</v>
      </c>
    </row>
    <row r="162" spans="1:5" ht="15.75">
      <c r="A162" s="9" t="str">
        <f t="shared" si="8"/>
        <v> </v>
      </c>
      <c r="B162" s="11" t="str">
        <f>IF(AND(D162&gt;0,NOT(D162=" "),NOT(D161&gt;0)),1+(COUNTIF($B$102:B161,"&gt;0"))," ")</f>
        <v> </v>
      </c>
      <c r="E162" s="3" t="s">
        <v>198</v>
      </c>
    </row>
    <row r="163" spans="1:2" ht="15.75">
      <c r="A163" s="9" t="str">
        <f t="shared" si="8"/>
        <v> </v>
      </c>
      <c r="B163" s="11" t="str">
        <f>IF(AND(D163&gt;0,NOT(D163=" "),NOT(D162&gt;0)),1+(COUNTIF($B$102:B162,"&gt;0"))," ")</f>
        <v> </v>
      </c>
    </row>
    <row r="164" spans="1:4" ht="57">
      <c r="A164" s="9" t="str">
        <f t="shared" si="8"/>
        <v>3.</v>
      </c>
      <c r="B164" s="11">
        <f>IF(AND(D164&gt;0,NOT(D164=" "),NOT(D163&gt;0)),1+(COUNTIF($B$102:B163,"&gt;0"))," ")</f>
        <v>20</v>
      </c>
      <c r="C164" s="1" t="s">
        <v>177</v>
      </c>
      <c r="D164" s="2" t="s">
        <v>25</v>
      </c>
    </row>
    <row r="165" spans="1:5" ht="15.75">
      <c r="A165" s="9" t="str">
        <f t="shared" si="8"/>
        <v> </v>
      </c>
      <c r="B165" s="11" t="str">
        <f>IF(AND(D165&gt;0,NOT(D165=" "),NOT(D164&gt;0)),1+(COUNTIF($B$102:B164,"&gt;0"))," ")</f>
        <v> </v>
      </c>
      <c r="E165" s="3" t="s">
        <v>198</v>
      </c>
    </row>
    <row r="166" spans="1:2" ht="15.75">
      <c r="A166" s="9" t="str">
        <f t="shared" si="8"/>
        <v> </v>
      </c>
      <c r="B166" s="11" t="str">
        <f>IF(AND(D166&gt;0,NOT(D166=" "),NOT(D165&gt;0)),1+(COUNTIF($B$102:B165,"&gt;0"))," ")</f>
        <v> </v>
      </c>
    </row>
    <row r="167" spans="1:4" ht="15.75">
      <c r="A167" s="9" t="str">
        <f t="shared" si="8"/>
        <v>3.</v>
      </c>
      <c r="B167" s="11">
        <f>IF(AND(D167&gt;0,NOT(D167=" "),NOT(D166&gt;0)),1+(COUNTIF($B$102:B166,"&gt;0"))," ")</f>
        <v>21</v>
      </c>
      <c r="C167" s="1" t="s">
        <v>255</v>
      </c>
      <c r="D167" s="2" t="s">
        <v>26</v>
      </c>
    </row>
    <row r="168" spans="1:2" ht="15.75">
      <c r="A168" s="9" t="str">
        <f t="shared" si="8"/>
        <v> </v>
      </c>
      <c r="B168" s="11" t="str">
        <f>IF(AND(D168&gt;0,NOT(D168=" "),NOT(D167&gt;0)),1+(COUNTIF($B$102:B167,"&gt;0"))," ")</f>
        <v> </v>
      </c>
    </row>
    <row r="169" spans="1:2" ht="15.75">
      <c r="A169" s="9" t="str">
        <f t="shared" si="8"/>
        <v> </v>
      </c>
      <c r="B169" s="11" t="str">
        <f>IF(AND(D169&gt;0,NOT(D169=" "),NOT(D168&gt;0)),1+(COUNTIF($B$102:B168,"&gt;0"))," ")</f>
        <v> </v>
      </c>
    </row>
    <row r="170" spans="1:4" ht="15.75">
      <c r="A170" s="9" t="s">
        <v>27</v>
      </c>
      <c r="B170" s="11"/>
      <c r="C170" s="1" t="s">
        <v>28</v>
      </c>
      <c r="D170" s="2" t="s">
        <v>29</v>
      </c>
    </row>
    <row r="171" spans="1:2" ht="15.75">
      <c r="A171" s="9" t="str">
        <f>IF(OR(B171="",B171=" ")," ",$A$102)</f>
        <v> </v>
      </c>
      <c r="B171" s="11" t="str">
        <f>IF(AND(D171&gt;0,NOT(D171=" "),NOT(D170&gt;0)),1+(COUNTIF($B$102:B170,"&gt;0"))," ")</f>
        <v> </v>
      </c>
    </row>
    <row r="172" spans="1:4" ht="15.75">
      <c r="A172" s="9" t="str">
        <f>IF(OR(B172="",B172=" ")," ",$A$170)</f>
        <v>4.</v>
      </c>
      <c r="B172" s="11">
        <f>IF(AND(D172&gt;0,NOT(D172=" "),NOT(D171&gt;0)),1+(COUNTIF($B$170:B171,"&gt;0"))," ")</f>
        <v>1</v>
      </c>
      <c r="C172" s="1" t="s">
        <v>30</v>
      </c>
      <c r="D172" s="2" t="s">
        <v>31</v>
      </c>
    </row>
    <row r="173" spans="1:2" ht="15.75">
      <c r="A173" s="9" t="str">
        <f>IF(OR(B173="",B173=" ")," ",$A$170)</f>
        <v> </v>
      </c>
      <c r="B173" s="11" t="str">
        <f>IF(AND(D173&gt;0,NOT(D173=" "),NOT(D172&gt;0)),1+(COUNTIF($B$170:B172,"&gt;0"))," ")</f>
        <v> </v>
      </c>
    </row>
    <row r="174" spans="1:4" ht="15.75">
      <c r="A174" s="9" t="str">
        <f>IF(OR(B174="",B174=" ")," ",$A$170)</f>
        <v>4.</v>
      </c>
      <c r="B174" s="11">
        <f>IF(AND(D174&gt;0,NOT(D174=" "),NOT(D173&gt;0)),1+(COUNTIF($B$170:B173,"&gt;0"))," ")</f>
        <v>2</v>
      </c>
      <c r="C174" s="1" t="s">
        <v>28</v>
      </c>
      <c r="D174" s="2" t="s">
        <v>32</v>
      </c>
    </row>
    <row r="175" spans="1:2" ht="15.75">
      <c r="A175" s="9" t="str">
        <f>IF(OR(B175="",B175=" ")," ",$A$170)</f>
        <v> </v>
      </c>
      <c r="B175" s="11" t="str">
        <f>IF(AND(D175&gt;0,NOT(D175=" "),NOT(D174&gt;0)),1+(COUNTIF($B$170:B174,"&gt;0"))," ")</f>
        <v> </v>
      </c>
    </row>
    <row r="176" spans="1:4" ht="15.75">
      <c r="A176" s="9" t="s">
        <v>33</v>
      </c>
      <c r="B176" s="11"/>
      <c r="C176" s="1" t="s">
        <v>34</v>
      </c>
      <c r="D176" s="2" t="s">
        <v>35</v>
      </c>
    </row>
    <row r="177" spans="1:2" ht="15.75">
      <c r="A177" s="9" t="str">
        <f>IF(OR(B177="",B177=" ")," ",$A$170)</f>
        <v> </v>
      </c>
      <c r="B177" s="11" t="str">
        <f>IF(AND(D177&gt;0,NOT(D177=" "),NOT(D176&gt;0)),1+(COUNTIF($B$170:B176,"&gt;0"))," ")</f>
        <v> </v>
      </c>
    </row>
    <row r="178" spans="1:4" ht="85.5">
      <c r="A178" s="9" t="str">
        <f>IF(OR(B178="",B178=" ")," ",$A$176)</f>
        <v>5.</v>
      </c>
      <c r="B178" s="11">
        <f>IF(AND(D178&gt;0,NOT(D178=" "),NOT(D177&gt;0)),1+(COUNTIF($B$176:B177,"&gt;0"))," ")</f>
        <v>1</v>
      </c>
      <c r="C178" s="1" t="s">
        <v>36</v>
      </c>
      <c r="D178" s="2" t="s">
        <v>432</v>
      </c>
    </row>
    <row r="179" spans="1:5" ht="15.75">
      <c r="A179" s="9" t="str">
        <f aca="true" t="shared" si="9" ref="A179:A194">IF(OR(B179="",B179=" ")," ",$A$176)</f>
        <v> </v>
      </c>
      <c r="B179" s="11" t="str">
        <f>IF(AND(D179&gt;0,NOT(D179=" "),NOT(D178&gt;0)),1+(COUNTIF($B$176:B178,"&gt;0"))," ")</f>
        <v> </v>
      </c>
      <c r="E179" s="3" t="s">
        <v>198</v>
      </c>
    </row>
    <row r="180" spans="1:2" ht="15.75">
      <c r="A180" s="9" t="str">
        <f t="shared" si="9"/>
        <v> </v>
      </c>
      <c r="B180" s="11" t="str">
        <f>IF(AND(D180&gt;0,NOT(D180=" "),NOT(D179&gt;0)),1+(COUNTIF($B$176:B179,"&gt;0"))," ")</f>
        <v> </v>
      </c>
    </row>
    <row r="181" spans="1:4" ht="71.25">
      <c r="A181" s="9" t="str">
        <f t="shared" si="9"/>
        <v>5.</v>
      </c>
      <c r="B181" s="11">
        <f>IF(AND(D181&gt;0,NOT(D181=" "),NOT(D180&gt;0)),1+(COUNTIF($B$176:B180,"&gt;0"))," ")</f>
        <v>2</v>
      </c>
      <c r="C181" s="1" t="s">
        <v>433</v>
      </c>
      <c r="D181" s="2" t="s">
        <v>48</v>
      </c>
    </row>
    <row r="182" spans="1:5" ht="15.75">
      <c r="A182" s="9" t="str">
        <f t="shared" si="9"/>
        <v> </v>
      </c>
      <c r="B182" s="11" t="str">
        <f>IF(AND(D182&gt;0,NOT(D182=" "),NOT(D181&gt;0)),1+(COUNTIF($B$176:B181,"&gt;0"))," ")</f>
        <v> </v>
      </c>
      <c r="E182" s="3" t="s">
        <v>198</v>
      </c>
    </row>
    <row r="183" spans="1:2" ht="15.75">
      <c r="A183" s="9" t="str">
        <f t="shared" si="9"/>
        <v> </v>
      </c>
      <c r="B183" s="11" t="str">
        <f>IF(AND(D183&gt;0,NOT(D183=" "),NOT(D182&gt;0)),1+(COUNTIF($B$176:B182,"&gt;0"))," ")</f>
        <v> </v>
      </c>
    </row>
    <row r="184" spans="1:4" ht="85.5">
      <c r="A184" s="9" t="str">
        <f t="shared" si="9"/>
        <v>5.</v>
      </c>
      <c r="B184" s="11">
        <f>IF(AND(D184&gt;0,NOT(D184=" "),NOT(D183&gt;0)),1+(COUNTIF($B$176:B183,"&gt;0"))," ")</f>
        <v>3</v>
      </c>
      <c r="C184" s="1" t="s">
        <v>49</v>
      </c>
      <c r="D184" s="2" t="s">
        <v>502</v>
      </c>
    </row>
    <row r="185" spans="1:5" ht="15.75">
      <c r="A185" s="9" t="str">
        <f t="shared" si="9"/>
        <v> </v>
      </c>
      <c r="B185" s="11" t="str">
        <f>IF(AND(D185&gt;0,NOT(D185=" "),NOT(D184&gt;0)),1+(COUNTIF($B$176:B184,"&gt;0"))," ")</f>
        <v> </v>
      </c>
      <c r="E185" s="3" t="s">
        <v>194</v>
      </c>
    </row>
    <row r="186" spans="1:2" ht="15.75">
      <c r="A186" s="9" t="str">
        <f t="shared" si="9"/>
        <v> </v>
      </c>
      <c r="B186" s="11" t="str">
        <f>IF(AND(D186&gt;0,NOT(D186=" "),NOT(D185&gt;0)),1+(COUNTIF($B$176:B185,"&gt;0"))," ")</f>
        <v> </v>
      </c>
    </row>
    <row r="187" spans="1:4" ht="57">
      <c r="A187" s="9" t="str">
        <f t="shared" si="9"/>
        <v>5.</v>
      </c>
      <c r="B187" s="11">
        <f>IF(AND(D187&gt;0,NOT(D187=" "),NOT(D186&gt;0)),1+(COUNTIF($B$176:B186,"&gt;0"))," ")</f>
        <v>4</v>
      </c>
      <c r="C187" s="1" t="s">
        <v>503</v>
      </c>
      <c r="D187" s="2" t="s">
        <v>504</v>
      </c>
    </row>
    <row r="188" spans="1:5" ht="15.75">
      <c r="A188" s="9" t="str">
        <f t="shared" si="9"/>
        <v> </v>
      </c>
      <c r="B188" s="11" t="str">
        <f>IF(AND(D188&gt;0,NOT(D188=" "),NOT(D187&gt;0)),1+(COUNTIF($B$176:B187,"&gt;0"))," ")</f>
        <v> </v>
      </c>
      <c r="E188" s="3" t="s">
        <v>194</v>
      </c>
    </row>
    <row r="189" spans="1:2" ht="15.75">
      <c r="A189" s="9" t="str">
        <f t="shared" si="9"/>
        <v> </v>
      </c>
      <c r="B189" s="11" t="str">
        <f>IF(AND(D189&gt;0,NOT(D189=" "),NOT(D188&gt;0)),1+(COUNTIF($B$176:B188,"&gt;0"))," ")</f>
        <v> </v>
      </c>
    </row>
    <row r="190" spans="1:4" ht="85.5">
      <c r="A190" s="9" t="str">
        <f t="shared" si="9"/>
        <v>5.</v>
      </c>
      <c r="B190" s="11">
        <f>IF(AND(D190&gt;0,NOT(D190=" "),NOT(D189&gt;0)),1+(COUNTIF($B$176:B189,"&gt;0"))," ")</f>
        <v>5</v>
      </c>
      <c r="C190" s="1" t="s">
        <v>505</v>
      </c>
      <c r="D190" s="2" t="s">
        <v>522</v>
      </c>
    </row>
    <row r="191" spans="1:5" ht="15.75">
      <c r="A191" s="9" t="str">
        <f t="shared" si="9"/>
        <v> </v>
      </c>
      <c r="B191" s="11" t="str">
        <f>IF(AND(D191&gt;0,NOT(D191=" "),NOT(D190&gt;0)),1+(COUNTIF($B$176:B190,"&gt;0"))," ")</f>
        <v> </v>
      </c>
      <c r="D191" s="2" t="s">
        <v>523</v>
      </c>
      <c r="E191" s="3" t="s">
        <v>524</v>
      </c>
    </row>
    <row r="192" spans="1:5" ht="15.75">
      <c r="A192" s="9" t="str">
        <f t="shared" si="9"/>
        <v> </v>
      </c>
      <c r="B192" s="11" t="str">
        <f>IF(AND(D192&gt;0,NOT(D192=" "),NOT(D191&gt;0)),1+(COUNTIF($B$176:B191,"&gt;0"))," ")</f>
        <v> </v>
      </c>
      <c r="D192" s="2" t="s">
        <v>525</v>
      </c>
      <c r="E192" s="3" t="s">
        <v>524</v>
      </c>
    </row>
    <row r="193" spans="1:5" ht="15.75">
      <c r="A193" s="9" t="str">
        <f t="shared" si="9"/>
        <v> </v>
      </c>
      <c r="B193" s="11" t="str">
        <f>IF(AND(D193&gt;0,NOT(D193=" "),NOT(D192&gt;0)),1+(COUNTIF($B$176:B192,"&gt;0"))," ")</f>
        <v> </v>
      </c>
      <c r="D193" s="2" t="s">
        <v>526</v>
      </c>
      <c r="E193" s="3" t="s">
        <v>524</v>
      </c>
    </row>
    <row r="194" spans="1:2" ht="15.75">
      <c r="A194" s="9" t="str">
        <f t="shared" si="9"/>
        <v> </v>
      </c>
      <c r="B194" s="11" t="str">
        <f>IF(AND(D194&gt;0,NOT(D194=" "),NOT(D193&gt;0)),1+(COUNTIF($B$176:B193,"&gt;0"))," ")</f>
        <v> </v>
      </c>
    </row>
    <row r="195" spans="1:4" ht="85.5">
      <c r="A195" s="9" t="str">
        <f aca="true" t="shared" si="10" ref="A195:A210">IF(OR(B195="",B195=" ")," ",$A$176)</f>
        <v>5.</v>
      </c>
      <c r="B195" s="11">
        <f>IF(AND(D195&gt;0,NOT(D195=" "),NOT(D194&gt;0)),1+(COUNTIF($B$176:B194,"&gt;0"))," ")</f>
        <v>6</v>
      </c>
      <c r="C195" s="1" t="s">
        <v>527</v>
      </c>
      <c r="D195" s="2" t="s">
        <v>477</v>
      </c>
    </row>
    <row r="196" spans="1:5" ht="15.75">
      <c r="A196" s="9" t="str">
        <f t="shared" si="10"/>
        <v> </v>
      </c>
      <c r="B196" s="11" t="str">
        <f>IF(AND(D196&gt;0,NOT(D196=" "),NOT(D195&gt;0)),1+(COUNTIF($B$176:B195,"&gt;0"))," ")</f>
        <v> </v>
      </c>
      <c r="E196" s="3" t="s">
        <v>524</v>
      </c>
    </row>
    <row r="197" spans="1:2" ht="15.75">
      <c r="A197" s="9" t="str">
        <f t="shared" si="10"/>
        <v> </v>
      </c>
      <c r="B197" s="11" t="str">
        <f>IF(AND(D197&gt;0,NOT(D197=" "),NOT(D196&gt;0)),1+(COUNTIF($B$176:B196,"&gt;0"))," ")</f>
        <v> </v>
      </c>
    </row>
    <row r="198" spans="1:4" ht="85.5">
      <c r="A198" s="9" t="str">
        <f t="shared" si="10"/>
        <v>5.</v>
      </c>
      <c r="B198" s="11">
        <f>IF(AND(D198&gt;0,NOT(D198=" "),NOT(D197&gt;0)),1+(COUNTIF($B$176:B197,"&gt;0"))," ")</f>
        <v>7</v>
      </c>
      <c r="C198" s="1" t="s">
        <v>478</v>
      </c>
      <c r="D198" s="2" t="s">
        <v>479</v>
      </c>
    </row>
    <row r="199" spans="1:5" ht="15.75">
      <c r="A199" s="9" t="str">
        <f t="shared" si="10"/>
        <v> </v>
      </c>
      <c r="B199" s="11" t="str">
        <f>IF(AND(D199&gt;0,NOT(D199=" "),NOT(D198&gt;0)),1+(COUNTIF($B$176:B198,"&gt;0"))," ")</f>
        <v> </v>
      </c>
      <c r="C199" s="1" t="s">
        <v>480</v>
      </c>
      <c r="D199" s="2" t="s">
        <v>524</v>
      </c>
      <c r="E199" s="3">
        <v>4</v>
      </c>
    </row>
    <row r="200" spans="1:5" ht="15.75">
      <c r="A200" s="9" t="str">
        <f t="shared" si="10"/>
        <v> </v>
      </c>
      <c r="B200" s="11" t="str">
        <f>IF(AND(D200&gt;0,NOT(D200=" "),NOT(D199&gt;0)),1+(COUNTIF($B$176:B199,"&gt;0"))," ")</f>
        <v> </v>
      </c>
      <c r="C200" s="1" t="s">
        <v>481</v>
      </c>
      <c r="D200" s="2" t="s">
        <v>524</v>
      </c>
      <c r="E200" s="3">
        <v>28</v>
      </c>
    </row>
    <row r="201" spans="1:5" ht="15.75">
      <c r="A201" s="9" t="str">
        <f t="shared" si="10"/>
        <v> </v>
      </c>
      <c r="B201" s="11" t="str">
        <f>IF(AND(D201&gt;0,NOT(D201=" "),NOT(D200&gt;0)),1+(COUNTIF($B$176:B200,"&gt;0"))," ")</f>
        <v> </v>
      </c>
      <c r="C201" s="1" t="s">
        <v>482</v>
      </c>
      <c r="D201" s="2" t="s">
        <v>524</v>
      </c>
      <c r="E201" s="3">
        <v>406</v>
      </c>
    </row>
    <row r="202" spans="1:5" ht="15.75">
      <c r="A202" s="9" t="str">
        <f t="shared" si="10"/>
        <v> </v>
      </c>
      <c r="B202" s="11" t="str">
        <f>IF(AND(D202&gt;0,NOT(D202=" "),NOT(D201&gt;0)),1+(COUNTIF($B$176:B201,"&gt;0"))," ")</f>
        <v> </v>
      </c>
      <c r="C202" s="1" t="s">
        <v>483</v>
      </c>
      <c r="D202" s="2" t="s">
        <v>524</v>
      </c>
      <c r="E202" s="3">
        <v>14</v>
      </c>
    </row>
    <row r="203" spans="1:5" ht="15.75">
      <c r="A203" s="9" t="str">
        <f t="shared" si="10"/>
        <v> </v>
      </c>
      <c r="B203" s="11" t="str">
        <f>IF(AND(D203&gt;0,NOT(D203=" "),NOT(D202&gt;0)),1+(COUNTIF($B$176:B202,"&gt;0"))," ")</f>
        <v> </v>
      </c>
      <c r="C203" s="1" t="s">
        <v>484</v>
      </c>
      <c r="D203" s="2" t="s">
        <v>524</v>
      </c>
      <c r="E203" s="3">
        <v>16</v>
      </c>
    </row>
    <row r="204" spans="1:2" ht="15.75">
      <c r="A204" s="9" t="str">
        <f t="shared" si="10"/>
        <v> </v>
      </c>
      <c r="B204" s="11" t="str">
        <f>IF(AND(D204&gt;0,NOT(D204=" "),NOT(D203&gt;0)),1+(COUNTIF($B$176:B203,"&gt;0"))," ")</f>
        <v> </v>
      </c>
    </row>
    <row r="205" spans="1:4" ht="85.5">
      <c r="A205" s="9" t="str">
        <f t="shared" si="10"/>
        <v>5.</v>
      </c>
      <c r="B205" s="11">
        <f>IF(AND(D205&gt;0,NOT(D205=" "),NOT(D204&gt;0)),1+(COUNTIF($B$176:B204,"&gt;0"))," ")</f>
        <v>8</v>
      </c>
      <c r="C205" s="1" t="s">
        <v>63</v>
      </c>
      <c r="D205" s="2" t="s">
        <v>130</v>
      </c>
    </row>
    <row r="206" spans="1:5" ht="15.75">
      <c r="A206" s="9" t="str">
        <f t="shared" si="10"/>
        <v> </v>
      </c>
      <c r="B206" s="11" t="str">
        <f>IF(AND(D206&gt;0,NOT(D206=" "),NOT(D205&gt;0)),1+(COUNTIF($B$176:B205,"&gt;0"))," ")</f>
        <v> </v>
      </c>
      <c r="E206" s="3" t="s">
        <v>194</v>
      </c>
    </row>
    <row r="207" spans="1:2" ht="15.75">
      <c r="A207" s="9" t="str">
        <f t="shared" si="10"/>
        <v> </v>
      </c>
      <c r="B207" s="11" t="str">
        <f>IF(AND(D207&gt;0,NOT(D207=" "),NOT(D206&gt;0)),1+(COUNTIF($B$176:B206,"&gt;0"))," ")</f>
        <v> </v>
      </c>
    </row>
    <row r="208" spans="1:4" ht="57">
      <c r="A208" s="9" t="str">
        <f t="shared" si="10"/>
        <v>5.</v>
      </c>
      <c r="B208" s="11">
        <f>IF(AND(D208&gt;0,NOT(D208=" "),NOT(D207&gt;0)),1+(COUNTIF($B$176:B207,"&gt;0"))," ")</f>
        <v>9</v>
      </c>
      <c r="C208" s="1" t="s">
        <v>131</v>
      </c>
      <c r="D208" s="2" t="s">
        <v>331</v>
      </c>
    </row>
    <row r="209" spans="1:5" ht="15.75">
      <c r="A209" s="9" t="str">
        <f t="shared" si="10"/>
        <v> </v>
      </c>
      <c r="B209" s="11" t="str">
        <f>IF(AND(D209&gt;0,NOT(D209=" "),NOT(D208&gt;0)),1+(COUNTIF($B$176:B208,"&gt;0"))," ")</f>
        <v> </v>
      </c>
      <c r="E209" s="3" t="s">
        <v>524</v>
      </c>
    </row>
    <row r="210" spans="1:2" ht="15.75">
      <c r="A210" s="9" t="str">
        <f t="shared" si="10"/>
        <v> </v>
      </c>
      <c r="B210" s="11" t="str">
        <f>IF(AND(D210&gt;0,NOT(D210=" "),NOT(D209&gt;0)),1+(COUNTIF($B$176:B209,"&gt;0"))," ")</f>
        <v> </v>
      </c>
    </row>
    <row r="211" spans="1:4" ht="57">
      <c r="A211" s="9" t="str">
        <f aca="true" t="shared" si="11" ref="A211:A226">IF(OR(B211="",B211=" ")," ",$A$176)</f>
        <v>5.</v>
      </c>
      <c r="B211" s="11">
        <f>IF(AND(D211&gt;0,NOT(D211=" "),NOT(D210&gt;0)),1+(COUNTIF($B$176:B210,"&gt;0"))," ")</f>
        <v>10</v>
      </c>
      <c r="C211" s="1" t="s">
        <v>332</v>
      </c>
      <c r="D211" s="2" t="s">
        <v>516</v>
      </c>
    </row>
    <row r="212" spans="1:5" ht="15.75">
      <c r="A212" s="9" t="str">
        <f t="shared" si="11"/>
        <v> </v>
      </c>
      <c r="B212" s="11" t="str">
        <f>IF(AND(D212&gt;0,NOT(D212=" "),NOT(D211&gt;0)),1+(COUNTIF($B$176:B211,"&gt;0"))," ")</f>
        <v> </v>
      </c>
      <c r="E212" s="3" t="s">
        <v>524</v>
      </c>
    </row>
    <row r="213" spans="1:2" ht="15.75">
      <c r="A213" s="9" t="str">
        <f t="shared" si="11"/>
        <v> </v>
      </c>
      <c r="B213" s="11" t="str">
        <f>IF(AND(D213&gt;0,NOT(D213=" "),NOT(D212&gt;0)),1+(COUNTIF($B$176:B212,"&gt;0"))," ")</f>
        <v> </v>
      </c>
    </row>
    <row r="214" spans="1:4" ht="28.5">
      <c r="A214" s="9" t="str">
        <f t="shared" si="11"/>
        <v>5.</v>
      </c>
      <c r="B214" s="11">
        <f>IF(AND(D214&gt;0,NOT(D214=" "),NOT(D213&gt;0)),1+(COUNTIF($B$176:B213,"&gt;0"))," ")</f>
        <v>11</v>
      </c>
      <c r="C214" s="1" t="s">
        <v>517</v>
      </c>
      <c r="D214" s="2" t="s">
        <v>88</v>
      </c>
    </row>
    <row r="215" spans="1:5" ht="15.75">
      <c r="A215" s="9" t="str">
        <f t="shared" si="11"/>
        <v> </v>
      </c>
      <c r="B215" s="11" t="str">
        <f>IF(AND(D215&gt;0,NOT(D215=" "),NOT(D214&gt;0)),1+(COUNTIF($B$176:B214,"&gt;0"))," ")</f>
        <v> </v>
      </c>
      <c r="D215" s="2" t="s">
        <v>223</v>
      </c>
      <c r="E215" s="3" t="s">
        <v>189</v>
      </c>
    </row>
    <row r="216" spans="1:5" ht="15.75">
      <c r="A216" s="9" t="str">
        <f t="shared" si="11"/>
        <v> </v>
      </c>
      <c r="B216" s="11" t="str">
        <f>IF(AND(D216&gt;0,NOT(D216=" "),NOT(D215&gt;0)),1+(COUNTIF($B$176:B215,"&gt;0"))," ")</f>
        <v> </v>
      </c>
      <c r="D216" s="2" t="s">
        <v>224</v>
      </c>
      <c r="E216" s="3" t="s">
        <v>189</v>
      </c>
    </row>
    <row r="217" spans="1:2" ht="15.75">
      <c r="A217" s="9" t="str">
        <f t="shared" si="11"/>
        <v> </v>
      </c>
      <c r="B217" s="11" t="str">
        <f>IF(AND(D217&gt;0,NOT(D217=" "),NOT(D216&gt;0)),1+(COUNTIF($B$176:B216,"&gt;0"))," ")</f>
        <v> </v>
      </c>
    </row>
    <row r="218" spans="1:4" ht="57">
      <c r="A218" s="9" t="str">
        <f t="shared" si="11"/>
        <v>5.</v>
      </c>
      <c r="B218" s="11">
        <f>IF(AND(D218&gt;0,NOT(D218=" "),NOT(D217&gt;0)),1+(COUNTIF($B$176:B217,"&gt;0"))," ")</f>
        <v>12</v>
      </c>
      <c r="C218" s="1" t="s">
        <v>225</v>
      </c>
      <c r="D218" s="2" t="s">
        <v>226</v>
      </c>
    </row>
    <row r="219" spans="1:5" ht="15.75">
      <c r="A219" s="9" t="str">
        <f t="shared" si="11"/>
        <v> </v>
      </c>
      <c r="B219" s="11" t="str">
        <f>IF(AND(D219&gt;0,NOT(D219=" "),NOT(D218&gt;0)),1+(COUNTIF($B$176:B218,"&gt;0"))," ")</f>
        <v> </v>
      </c>
      <c r="D219" s="2" t="s">
        <v>227</v>
      </c>
      <c r="E219" s="3" t="s">
        <v>189</v>
      </c>
    </row>
    <row r="220" spans="1:5" ht="15.75">
      <c r="A220" s="9" t="str">
        <f t="shared" si="11"/>
        <v> </v>
      </c>
      <c r="B220" s="11" t="str">
        <f>IF(AND(D220&gt;0,NOT(D220=" "),NOT(D219&gt;0)),1+(COUNTIF($B$176:B219,"&gt;0"))," ")</f>
        <v> </v>
      </c>
      <c r="D220" s="2" t="s">
        <v>228</v>
      </c>
      <c r="E220" s="3" t="s">
        <v>189</v>
      </c>
    </row>
    <row r="221" spans="1:2" ht="15.75">
      <c r="A221" s="9" t="str">
        <f t="shared" si="11"/>
        <v> </v>
      </c>
      <c r="B221" s="11" t="str">
        <f>IF(AND(D221&gt;0,NOT(D221=" "),NOT(D220&gt;0)),1+(COUNTIF($B$176:B220,"&gt;0"))," ")</f>
        <v> </v>
      </c>
    </row>
    <row r="222" spans="1:4" ht="42.75">
      <c r="A222" s="9" t="str">
        <f t="shared" si="11"/>
        <v>5.</v>
      </c>
      <c r="B222" s="11">
        <f>IF(AND(D222&gt;0,NOT(D222=" "),NOT(D221&gt;0)),1+(COUNTIF($B$176:B221,"&gt;0"))," ")</f>
        <v>13</v>
      </c>
      <c r="C222" s="1" t="s">
        <v>229</v>
      </c>
      <c r="D222" s="2" t="s">
        <v>230</v>
      </c>
    </row>
    <row r="223" spans="1:5" ht="15.75">
      <c r="A223" s="9" t="str">
        <f t="shared" si="11"/>
        <v> </v>
      </c>
      <c r="B223" s="11" t="str">
        <f>IF(AND(D223&gt;0,NOT(D223=" "),NOT(D222&gt;0)),1+(COUNTIF($B$176:B222,"&gt;0"))," ")</f>
        <v> </v>
      </c>
      <c r="E223" s="3" t="s">
        <v>189</v>
      </c>
    </row>
    <row r="224" spans="1:2" ht="15.75">
      <c r="A224" s="9" t="str">
        <f t="shared" si="11"/>
        <v> </v>
      </c>
      <c r="B224" s="11" t="str">
        <f>IF(AND(D224&gt;0,NOT(D224=" "),NOT(D223&gt;0)),1+(COUNTIF($B$176:B223,"&gt;0"))," ")</f>
        <v> </v>
      </c>
    </row>
    <row r="225" spans="1:4" ht="28.5">
      <c r="A225" s="9" t="str">
        <f t="shared" si="11"/>
        <v>5.</v>
      </c>
      <c r="B225" s="11">
        <f>IF(AND(D225&gt;0,NOT(D225=" "),NOT(D224&gt;0)),1+(COUNTIF($B$176:B224,"&gt;0"))," ")</f>
        <v>14</v>
      </c>
      <c r="C225" s="1" t="s">
        <v>231</v>
      </c>
      <c r="D225" s="2" t="s">
        <v>232</v>
      </c>
    </row>
    <row r="226" spans="1:5" ht="15.75">
      <c r="A226" s="9" t="str">
        <f t="shared" si="11"/>
        <v> </v>
      </c>
      <c r="B226" s="11" t="str">
        <f>IF(AND(D226&gt;0,NOT(D226=" "),NOT(D225&gt;0)),1+(COUNTIF($B$176:B225,"&gt;0"))," ")</f>
        <v> </v>
      </c>
      <c r="E226" s="3" t="s">
        <v>189</v>
      </c>
    </row>
    <row r="227" spans="1:2" ht="15.75">
      <c r="A227" s="9" t="str">
        <f aca="true" t="shared" si="12" ref="A227:A236">IF(OR(B227="",B227=" ")," ",$A$176)</f>
        <v> </v>
      </c>
      <c r="B227" s="11" t="str">
        <f>IF(AND(D227&gt;0,NOT(D227=" "),NOT(D226&gt;0)),1+(COUNTIF($B$176:B226,"&gt;0"))," ")</f>
        <v> </v>
      </c>
    </row>
    <row r="228" spans="1:4" ht="42.75">
      <c r="A228" s="9" t="str">
        <f t="shared" si="12"/>
        <v>5.</v>
      </c>
      <c r="B228" s="11">
        <f>IF(AND(D228&gt;0,NOT(D228=" "),NOT(D227&gt;0)),1+(COUNTIF($B$176:B227,"&gt;0"))," ")</f>
        <v>15</v>
      </c>
      <c r="C228" s="1" t="s">
        <v>233</v>
      </c>
      <c r="D228" s="2" t="s">
        <v>136</v>
      </c>
    </row>
    <row r="229" spans="1:5" ht="15.75">
      <c r="A229" s="9" t="str">
        <f t="shared" si="12"/>
        <v> </v>
      </c>
      <c r="B229" s="11" t="str">
        <f>IF(AND(D229&gt;0,NOT(D229=" "),NOT(D228&gt;0)),1+(COUNTIF($B$176:B228,"&gt;0"))," ")</f>
        <v> </v>
      </c>
      <c r="E229" s="3" t="s">
        <v>137</v>
      </c>
    </row>
    <row r="230" spans="1:2" ht="15.75">
      <c r="A230" s="9" t="str">
        <f t="shared" si="12"/>
        <v> </v>
      </c>
      <c r="B230" s="11" t="str">
        <f>IF(AND(D230&gt;0,NOT(D230=" "),NOT(D229&gt;0)),1+(COUNTIF($B$176:B229,"&gt;0"))," ")</f>
        <v> </v>
      </c>
    </row>
    <row r="231" spans="1:4" ht="15.75">
      <c r="A231" s="9" t="str">
        <f>$A$176</f>
        <v>5.</v>
      </c>
      <c r="B231" s="11">
        <f>IF(AND(D231&gt;0,NOT(D231=" "),NOT(D230&gt;0)),1+(COUNTIF($B$176:B230,"&gt;0"))," ")</f>
        <v>16</v>
      </c>
      <c r="C231" s="1" t="s">
        <v>34</v>
      </c>
      <c r="D231" s="2" t="s">
        <v>138</v>
      </c>
    </row>
    <row r="232" spans="1:2" ht="15.75">
      <c r="A232" s="9" t="str">
        <f t="shared" si="12"/>
        <v> </v>
      </c>
      <c r="B232" s="11" t="str">
        <f>IF(AND(D232&gt;0,NOT(D232=" "),NOT(D231&gt;0)),1+(COUNTIF($B$176:B231,"&gt;0"))," ")</f>
        <v> </v>
      </c>
    </row>
    <row r="233" spans="1:2" ht="15.75">
      <c r="A233" s="9" t="str">
        <f t="shared" si="12"/>
        <v> </v>
      </c>
      <c r="B233" s="11" t="str">
        <f>IF(AND(D233&gt;0,NOT(D233=" "),NOT(D232&gt;0)),1+(COUNTIF($B$176:B232,"&gt;0"))," ")</f>
        <v> </v>
      </c>
    </row>
    <row r="234" spans="1:2" ht="15.75">
      <c r="A234" s="9" t="str">
        <f t="shared" si="12"/>
        <v> </v>
      </c>
      <c r="B234" s="11" t="str">
        <f>IF(AND(D234&gt;0,NOT(D234=" "),NOT(D233&gt;0)),1+(COUNTIF($B$176:B233,"&gt;0"))," ")</f>
        <v> </v>
      </c>
    </row>
    <row r="235" spans="1:4" ht="15.75">
      <c r="A235" s="9" t="s">
        <v>139</v>
      </c>
      <c r="B235" s="11"/>
      <c r="C235" s="1" t="s">
        <v>140</v>
      </c>
      <c r="D235" s="2" t="s">
        <v>141</v>
      </c>
    </row>
    <row r="236" spans="1:2" ht="15.75">
      <c r="A236" s="9" t="str">
        <f t="shared" si="12"/>
        <v> </v>
      </c>
      <c r="B236" s="11" t="str">
        <f>IF(AND(D236&gt;0,NOT(D236=" "),NOT(D235&gt;0)),1+(COUNTIF($B$176:B235,"&gt;0"))," ")</f>
        <v> </v>
      </c>
    </row>
    <row r="237" spans="1:4" ht="28.5">
      <c r="A237" s="9" t="str">
        <f>IF(OR(B237="",B237=" ")," ",$A$235)</f>
        <v>6.</v>
      </c>
      <c r="B237" s="11">
        <f>IF(AND(D237&gt;0,NOT(D237=" "),NOT(D236&gt;0)),1+(COUNTIF($B$235:B236,"&gt;0"))," ")</f>
        <v>1</v>
      </c>
      <c r="C237" s="1" t="s">
        <v>201</v>
      </c>
      <c r="D237" s="2" t="s">
        <v>142</v>
      </c>
    </row>
    <row r="238" spans="1:2" ht="15.75">
      <c r="A238" s="9" t="str">
        <f aca="true" t="shared" si="13" ref="A238:A253">IF(OR(B238="",B238=" ")," ",$A$235)</f>
        <v> </v>
      </c>
      <c r="B238" s="11" t="str">
        <f>IF(AND(D238&gt;0,NOT(D238=" "),NOT(D237&gt;0)),1+(COUNTIF($B$235:B237,"&gt;0"))," ")</f>
        <v> </v>
      </c>
    </row>
    <row r="239" spans="1:4" ht="71.25">
      <c r="A239" s="9" t="str">
        <f t="shared" si="13"/>
        <v>6.</v>
      </c>
      <c r="B239" s="11">
        <f>IF(AND(D239&gt;0,NOT(D239=" "),NOT(D238&gt;0)),1+(COUNTIF($B$235:B238,"&gt;0"))," ")</f>
        <v>2</v>
      </c>
      <c r="C239" s="1" t="s">
        <v>143</v>
      </c>
      <c r="D239" s="2" t="s">
        <v>494</v>
      </c>
    </row>
    <row r="240" spans="1:5" ht="15.75">
      <c r="A240" s="9" t="str">
        <f t="shared" si="13"/>
        <v> </v>
      </c>
      <c r="B240" s="11" t="str">
        <f>IF(AND(D240&gt;0,NOT(D240=" "),NOT(D239&gt;0)),1+(COUNTIF($B$235:B239,"&gt;0"))," ")</f>
        <v> </v>
      </c>
      <c r="E240" s="3" t="s">
        <v>194</v>
      </c>
    </row>
    <row r="241" spans="1:2" ht="15.75">
      <c r="A241" s="9" t="str">
        <f t="shared" si="13"/>
        <v> </v>
      </c>
      <c r="B241" s="11" t="str">
        <f>IF(AND(D241&gt;0,NOT(D241=" "),NOT(D240&gt;0)),1+(COUNTIF($B$235:B240,"&gt;0"))," ")</f>
        <v> </v>
      </c>
    </row>
    <row r="242" spans="1:4" ht="85.5">
      <c r="A242" s="9" t="str">
        <f t="shared" si="13"/>
        <v>6.</v>
      </c>
      <c r="B242" s="11">
        <f>IF(AND(D242&gt;0,NOT(D242=" "),NOT(D241&gt;0)),1+(COUNTIF($B$235:B241,"&gt;0"))," ")</f>
        <v>3</v>
      </c>
      <c r="C242" s="1" t="s">
        <v>476</v>
      </c>
      <c r="D242" s="2" t="s">
        <v>506</v>
      </c>
    </row>
    <row r="243" spans="1:5" ht="15.75">
      <c r="A243" s="9" t="str">
        <f t="shared" si="13"/>
        <v> </v>
      </c>
      <c r="B243" s="11" t="str">
        <f>IF(AND(D243&gt;0,NOT(D243=" "),NOT(D242&gt;0)),1+(COUNTIF($B$235:B242,"&gt;0"))," ")</f>
        <v> </v>
      </c>
      <c r="E243" s="3" t="s">
        <v>194</v>
      </c>
    </row>
    <row r="244" spans="1:2" ht="15.75">
      <c r="A244" s="9" t="str">
        <f t="shared" si="13"/>
        <v> </v>
      </c>
      <c r="B244" s="11" t="str">
        <f>IF(AND(D244&gt;0,NOT(D244=" "),NOT(D243&gt;0)),1+(COUNTIF($B$235:B243,"&gt;0"))," ")</f>
        <v> </v>
      </c>
    </row>
    <row r="245" spans="1:4" ht="85.5">
      <c r="A245" s="9" t="str">
        <f t="shared" si="13"/>
        <v>6.</v>
      </c>
      <c r="B245" s="11">
        <f>IF(AND(D245&gt;0,NOT(D245=" "),NOT(D244&gt;0)),1+(COUNTIF($B$235:B244,"&gt;0"))," ")</f>
        <v>4</v>
      </c>
      <c r="C245" s="1" t="s">
        <v>507</v>
      </c>
      <c r="D245" s="2" t="s">
        <v>508</v>
      </c>
    </row>
    <row r="246" spans="1:5" ht="15.75">
      <c r="A246" s="9" t="str">
        <f t="shared" si="13"/>
        <v> </v>
      </c>
      <c r="B246" s="11" t="str">
        <f>IF(AND(D246&gt;0,NOT(D246=" "),NOT(D245&gt;0)),1+(COUNTIF($B$235:B245,"&gt;0"))," ")</f>
        <v> </v>
      </c>
      <c r="E246" s="3" t="s">
        <v>194</v>
      </c>
    </row>
    <row r="247" spans="1:2" ht="15.75">
      <c r="A247" s="9" t="str">
        <f t="shared" si="13"/>
        <v> </v>
      </c>
      <c r="B247" s="11" t="str">
        <f>IF(AND(D247&gt;0,NOT(D247=" "),NOT(D246&gt;0)),1+(COUNTIF($B$235:B246,"&gt;0"))," ")</f>
        <v> </v>
      </c>
    </row>
    <row r="248" spans="1:4" ht="85.5">
      <c r="A248" s="9" t="str">
        <f t="shared" si="13"/>
        <v>6.</v>
      </c>
      <c r="B248" s="11">
        <f>IF(AND(D248&gt;0,NOT(D248=" "),NOT(D247&gt;0)),1+(COUNTIF($B$235:B247,"&gt;0"))," ")</f>
        <v>5</v>
      </c>
      <c r="C248" s="1" t="s">
        <v>509</v>
      </c>
      <c r="D248" s="2" t="s">
        <v>468</v>
      </c>
    </row>
    <row r="249" spans="1:5" ht="15.75">
      <c r="A249" s="9" t="str">
        <f t="shared" si="13"/>
        <v> </v>
      </c>
      <c r="B249" s="11" t="str">
        <f>IF(AND(D249&gt;0,NOT(D249=" "),NOT(D248&gt;0)),1+(COUNTIF($B$235:B248,"&gt;0"))," ")</f>
        <v> </v>
      </c>
      <c r="E249" s="3" t="s">
        <v>194</v>
      </c>
    </row>
    <row r="250" spans="1:2" ht="15.75">
      <c r="A250" s="9" t="str">
        <f t="shared" si="13"/>
        <v> </v>
      </c>
      <c r="B250" s="11" t="str">
        <f>IF(AND(D250&gt;0,NOT(D250=" "),NOT(D249&gt;0)),1+(COUNTIF($B$235:B249,"&gt;0"))," ")</f>
        <v> </v>
      </c>
    </row>
    <row r="251" spans="1:4" ht="71.25">
      <c r="A251" s="9" t="str">
        <f t="shared" si="13"/>
        <v>6.</v>
      </c>
      <c r="B251" s="11">
        <f>IF(AND(D251&gt;0,NOT(D251=" "),NOT(D250&gt;0)),1+(COUNTIF($B$235:B250,"&gt;0"))," ")</f>
        <v>6</v>
      </c>
      <c r="C251" s="1" t="s">
        <v>469</v>
      </c>
      <c r="D251" s="2" t="s">
        <v>470</v>
      </c>
    </row>
    <row r="252" spans="1:5" ht="15.75">
      <c r="A252" s="9" t="str">
        <f t="shared" si="13"/>
        <v> </v>
      </c>
      <c r="B252" s="11" t="str">
        <f>IF(AND(D252&gt;0,NOT(D252=" "),NOT(D251&gt;0)),1+(COUNTIF($B$235:B251,"&gt;0"))," ")</f>
        <v> </v>
      </c>
      <c r="E252" s="3" t="s">
        <v>194</v>
      </c>
    </row>
    <row r="253" spans="1:2" ht="15.75">
      <c r="A253" s="9" t="str">
        <f t="shared" si="13"/>
        <v> </v>
      </c>
      <c r="B253" s="11" t="str">
        <f>IF(AND(D253&gt;0,NOT(D253=" "),NOT(D252&gt;0)),1+(COUNTIF($B$235:B252,"&gt;0"))," ")</f>
        <v> </v>
      </c>
    </row>
    <row r="254" spans="1:4" ht="71.25">
      <c r="A254" s="9" t="str">
        <f aca="true" t="shared" si="14" ref="A254:A269">IF(OR(B254="",B254=" ")," ",$A$235)</f>
        <v>6.</v>
      </c>
      <c r="B254" s="11">
        <f>IF(AND(D254&gt;0,NOT(D254=" "),NOT(D253&gt;0)),1+(COUNTIF($B$235:B253,"&gt;0"))," ")</f>
        <v>7</v>
      </c>
      <c r="C254" s="1" t="s">
        <v>471</v>
      </c>
      <c r="D254" s="2" t="s">
        <v>512</v>
      </c>
    </row>
    <row r="255" spans="1:5" ht="15.75">
      <c r="A255" s="9" t="str">
        <f t="shared" si="14"/>
        <v> </v>
      </c>
      <c r="B255" s="11" t="str">
        <f>IF(AND(D255&gt;0,NOT(D255=" "),NOT(D254&gt;0)),1+(COUNTIF($B$235:B254,"&gt;0"))," ")</f>
        <v> </v>
      </c>
      <c r="E255" s="3" t="s">
        <v>194</v>
      </c>
    </row>
    <row r="256" spans="1:2" ht="15.75">
      <c r="A256" s="9" t="str">
        <f t="shared" si="14"/>
        <v> </v>
      </c>
      <c r="B256" s="11" t="str">
        <f>IF(AND(D256&gt;0,NOT(D256=" "),NOT(D255&gt;0)),1+(COUNTIF($B$235:B255,"&gt;0"))," ")</f>
        <v> </v>
      </c>
    </row>
    <row r="257" spans="1:4" ht="85.5">
      <c r="A257" s="9" t="str">
        <f t="shared" si="14"/>
        <v>6.</v>
      </c>
      <c r="B257" s="11">
        <f>IF(AND(D257&gt;0,NOT(D257=" "),NOT(D256&gt;0)),1+(COUNTIF($B$235:B256,"&gt;0"))," ")</f>
        <v>8</v>
      </c>
      <c r="C257" s="1" t="s">
        <v>513</v>
      </c>
      <c r="D257" s="2" t="s">
        <v>164</v>
      </c>
    </row>
    <row r="258" spans="1:5" ht="15.75">
      <c r="A258" s="9" t="str">
        <f t="shared" si="14"/>
        <v> </v>
      </c>
      <c r="B258" s="11" t="str">
        <f>IF(AND(D258&gt;0,NOT(D258=" "),NOT(D257&gt;0)),1+(COUNTIF($B$235:B257,"&gt;0"))," ")</f>
        <v> </v>
      </c>
      <c r="E258" s="3" t="s">
        <v>194</v>
      </c>
    </row>
    <row r="259" spans="1:2" ht="15.75">
      <c r="A259" s="9" t="str">
        <f t="shared" si="14"/>
        <v> </v>
      </c>
      <c r="B259" s="11" t="str">
        <f>IF(AND(D259&gt;0,NOT(D259=" "),NOT(D258&gt;0)),1+(COUNTIF($B$235:B258,"&gt;0"))," ")</f>
        <v> </v>
      </c>
    </row>
    <row r="260" spans="1:4" ht="85.5">
      <c r="A260" s="9" t="str">
        <f t="shared" si="14"/>
        <v>6.</v>
      </c>
      <c r="B260" s="11">
        <f>IF(AND(D260&gt;0,NOT(D260=" "),NOT(D259&gt;0)),1+(COUNTIF($B$235:B259,"&gt;0"))," ")</f>
        <v>9</v>
      </c>
      <c r="C260" s="1" t="s">
        <v>165</v>
      </c>
      <c r="D260" s="2" t="s">
        <v>376</v>
      </c>
    </row>
    <row r="261" spans="1:5" ht="15.75">
      <c r="A261" s="9" t="str">
        <f t="shared" si="14"/>
        <v> </v>
      </c>
      <c r="B261" s="11" t="str">
        <f>IF(AND(D261&gt;0,NOT(D261=" "),NOT(D260&gt;0)),1+(COUNTIF($B$235:B260,"&gt;0"))," ")</f>
        <v> </v>
      </c>
      <c r="E261" s="3" t="s">
        <v>194</v>
      </c>
    </row>
    <row r="262" spans="1:2" ht="15.75">
      <c r="A262" s="9" t="str">
        <f t="shared" si="14"/>
        <v> </v>
      </c>
      <c r="B262" s="11" t="str">
        <f>IF(AND(D262&gt;0,NOT(D262=" "),NOT(D261&gt;0)),1+(COUNTIF($B$235:B261,"&gt;0"))," ")</f>
        <v> </v>
      </c>
    </row>
    <row r="263" spans="1:4" ht="71.25">
      <c r="A263" s="9" t="str">
        <f t="shared" si="14"/>
        <v>6.</v>
      </c>
      <c r="B263" s="11">
        <f>IF(AND(D263&gt;0,NOT(D263=" "),NOT(D262&gt;0)),1+(COUNTIF($B$235:B262,"&gt;0"))," ")</f>
        <v>10</v>
      </c>
      <c r="C263" s="1" t="s">
        <v>377</v>
      </c>
      <c r="D263" s="2" t="s">
        <v>37</v>
      </c>
    </row>
    <row r="264" spans="1:5" ht="15.75">
      <c r="A264" s="9" t="str">
        <f t="shared" si="14"/>
        <v> </v>
      </c>
      <c r="B264" s="11" t="str">
        <f>IF(AND(D264&gt;0,NOT(D264=" "),NOT(D263&gt;0)),1+(COUNTIF($B$235:B263,"&gt;0"))," ")</f>
        <v> </v>
      </c>
      <c r="E264" s="3" t="s">
        <v>194</v>
      </c>
    </row>
    <row r="265" spans="1:2" ht="15.75">
      <c r="A265" s="9" t="str">
        <f t="shared" si="14"/>
        <v> </v>
      </c>
      <c r="B265" s="11" t="str">
        <f>IF(AND(D265&gt;0,NOT(D265=" "),NOT(D264&gt;0)),1+(COUNTIF($B$235:B264,"&gt;0"))," ")</f>
        <v> </v>
      </c>
    </row>
    <row r="266" spans="1:4" ht="85.5">
      <c r="A266" s="9" t="str">
        <f t="shared" si="14"/>
        <v>6.</v>
      </c>
      <c r="B266" s="11">
        <f>IF(AND(D266&gt;0,NOT(D266=" "),NOT(D265&gt;0)),1+(COUNTIF($B$235:B265,"&gt;0"))," ")</f>
        <v>11</v>
      </c>
      <c r="C266" s="1" t="s">
        <v>38</v>
      </c>
      <c r="D266" s="2" t="s">
        <v>98</v>
      </c>
    </row>
    <row r="267" spans="1:5" ht="15.75">
      <c r="A267" s="9" t="str">
        <f t="shared" si="14"/>
        <v> </v>
      </c>
      <c r="B267" s="11" t="str">
        <f>IF(AND(D267&gt;0,NOT(D267=" "),NOT(D266&gt;0)),1+(COUNTIF($B$235:B266,"&gt;0"))," ")</f>
        <v> </v>
      </c>
      <c r="E267" s="3" t="s">
        <v>194</v>
      </c>
    </row>
    <row r="268" spans="1:2" ht="15.75">
      <c r="A268" s="9" t="str">
        <f t="shared" si="14"/>
        <v> </v>
      </c>
      <c r="B268" s="11" t="str">
        <f>IF(AND(D268&gt;0,NOT(D268=" "),NOT(D267&gt;0)),1+(COUNTIF($B$235:B267,"&gt;0"))," ")</f>
        <v> </v>
      </c>
    </row>
    <row r="269" spans="1:4" ht="57">
      <c r="A269" s="9" t="str">
        <f t="shared" si="14"/>
        <v>6.</v>
      </c>
      <c r="B269" s="11">
        <f>IF(AND(D269&gt;0,NOT(D269=" "),NOT(D268&gt;0)),1+(COUNTIF($B$235:B268,"&gt;0"))," ")</f>
        <v>12</v>
      </c>
      <c r="C269" s="1" t="s">
        <v>99</v>
      </c>
      <c r="D269" s="2" t="s">
        <v>358</v>
      </c>
    </row>
    <row r="270" spans="1:5" ht="15.75">
      <c r="A270" s="9" t="str">
        <f aca="true" t="shared" si="15" ref="A270:A285">IF(OR(B270="",B270=" ")," ",$A$235)</f>
        <v> </v>
      </c>
      <c r="B270" s="11" t="str">
        <f>IF(AND(D270&gt;0,NOT(D270=" "),NOT(D269&gt;0)),1+(COUNTIF($B$235:B269,"&gt;0"))," ")</f>
        <v> </v>
      </c>
      <c r="E270" s="3" t="s">
        <v>194</v>
      </c>
    </row>
    <row r="271" spans="1:2" ht="15.75">
      <c r="A271" s="9" t="str">
        <f t="shared" si="15"/>
        <v> </v>
      </c>
      <c r="B271" s="11" t="str">
        <f>IF(AND(D271&gt;0,NOT(D271=" "),NOT(D270&gt;0)),1+(COUNTIF($B$235:B270,"&gt;0"))," ")</f>
        <v> </v>
      </c>
    </row>
    <row r="272" spans="1:4" ht="57">
      <c r="A272" s="9" t="str">
        <f t="shared" si="15"/>
        <v>6.</v>
      </c>
      <c r="B272" s="11">
        <f>IF(AND(D272&gt;0,NOT(D272=" "),NOT(D271&gt;0)),1+(COUNTIF($B$235:B271,"&gt;0"))," ")</f>
        <v>13</v>
      </c>
      <c r="C272" s="1" t="s">
        <v>359</v>
      </c>
      <c r="D272" s="2" t="s">
        <v>360</v>
      </c>
    </row>
    <row r="273" spans="1:5" ht="15.75">
      <c r="A273" s="9" t="str">
        <f t="shared" si="15"/>
        <v> </v>
      </c>
      <c r="B273" s="11" t="str">
        <f>IF(AND(D273&gt;0,NOT(D273=" "),NOT(D272&gt;0)),1+(COUNTIF($B$235:B272,"&gt;0"))," ")</f>
        <v> </v>
      </c>
      <c r="E273" s="3" t="s">
        <v>194</v>
      </c>
    </row>
    <row r="274" spans="1:2" ht="15.75">
      <c r="A274" s="9" t="str">
        <f t="shared" si="15"/>
        <v> </v>
      </c>
      <c r="B274" s="11" t="str">
        <f>IF(AND(D274&gt;0,NOT(D274=" "),NOT(D273&gt;0)),1+(COUNTIF($B$235:B273,"&gt;0"))," ")</f>
        <v> </v>
      </c>
    </row>
    <row r="275" spans="1:4" ht="42.75">
      <c r="A275" s="9" t="str">
        <f t="shared" si="15"/>
        <v>6.</v>
      </c>
      <c r="B275" s="11">
        <f>IF(AND(D275&gt;0,NOT(D275=" "),NOT(D274&gt;0)),1+(COUNTIF($B$235:B274,"&gt;0"))," ")</f>
        <v>14</v>
      </c>
      <c r="C275" s="1" t="s">
        <v>361</v>
      </c>
      <c r="D275" s="2" t="s">
        <v>362</v>
      </c>
    </row>
    <row r="276" spans="1:5" ht="15.75">
      <c r="A276" s="9" t="str">
        <f t="shared" si="15"/>
        <v> </v>
      </c>
      <c r="B276" s="11" t="str">
        <f>IF(AND(D276&gt;0,NOT(D276=" "),NOT(D275&gt;0)),1+(COUNTIF($B$235:B275,"&gt;0"))," ")</f>
        <v> </v>
      </c>
      <c r="E276" s="3" t="s">
        <v>194</v>
      </c>
    </row>
    <row r="277" spans="1:2" ht="15.75">
      <c r="A277" s="9" t="str">
        <f t="shared" si="15"/>
        <v> </v>
      </c>
      <c r="B277" s="11" t="str">
        <f>IF(AND(D277&gt;0,NOT(D277=" "),NOT(D276&gt;0)),1+(COUNTIF($B$235:B276,"&gt;0"))," ")</f>
        <v> </v>
      </c>
    </row>
    <row r="278" spans="1:4" ht="85.5">
      <c r="A278" s="9" t="str">
        <f t="shared" si="15"/>
        <v>6.</v>
      </c>
      <c r="B278" s="11">
        <f>IF(AND(D278&gt;0,NOT(D278=" "),NOT(D277&gt;0)),1+(COUNTIF($B$235:B277,"&gt;0"))," ")</f>
        <v>15</v>
      </c>
      <c r="C278" s="1" t="s">
        <v>363</v>
      </c>
      <c r="D278" s="2" t="s">
        <v>472</v>
      </c>
    </row>
    <row r="279" spans="1:5" ht="15.75">
      <c r="A279" s="9" t="str">
        <f t="shared" si="15"/>
        <v> </v>
      </c>
      <c r="B279" s="11" t="str">
        <f>IF(AND(D279&gt;0,NOT(D279=" "),NOT(D278&gt;0)),1+(COUNTIF($B$235:B278,"&gt;0"))," ")</f>
        <v> </v>
      </c>
      <c r="E279" s="3" t="s">
        <v>198</v>
      </c>
    </row>
    <row r="280" spans="1:2" ht="15.75">
      <c r="A280" s="9" t="str">
        <f t="shared" si="15"/>
        <v> </v>
      </c>
      <c r="B280" s="11" t="str">
        <f>IF(AND(D280&gt;0,NOT(D280=" "),NOT(D279&gt;0)),1+(COUNTIF($B$235:B279,"&gt;0"))," ")</f>
        <v> </v>
      </c>
    </row>
    <row r="281" spans="1:4" ht="28.5">
      <c r="A281" s="9" t="str">
        <f t="shared" si="15"/>
        <v>6.</v>
      </c>
      <c r="B281" s="11">
        <f>IF(AND(D281&gt;0,NOT(D281=" "),NOT(D280&gt;0)),1+(COUNTIF($B$235:B280,"&gt;0"))," ")</f>
        <v>16</v>
      </c>
      <c r="C281" s="1" t="s">
        <v>473</v>
      </c>
      <c r="D281" s="2" t="s">
        <v>474</v>
      </c>
    </row>
    <row r="282" spans="1:5" ht="15.75">
      <c r="A282" s="9" t="str">
        <f t="shared" si="15"/>
        <v> </v>
      </c>
      <c r="B282" s="11" t="str">
        <f>IF(AND(D282&gt;0,NOT(D282=" "),NOT(D281&gt;0)),1+(COUNTIF($B$235:B281,"&gt;0"))," ")</f>
        <v> </v>
      </c>
      <c r="E282" s="3" t="s">
        <v>198</v>
      </c>
    </row>
    <row r="283" spans="1:2" ht="15.75">
      <c r="A283" s="9" t="str">
        <f t="shared" si="15"/>
        <v> </v>
      </c>
      <c r="B283" s="11" t="str">
        <f>IF(AND(D283&gt;0,NOT(D283=" "),NOT(D282&gt;0)),1+(COUNTIF($B$235:B282,"&gt;0"))," ")</f>
        <v> </v>
      </c>
    </row>
    <row r="284" spans="1:4" ht="71.25">
      <c r="A284" s="9" t="str">
        <f t="shared" si="15"/>
        <v>6.</v>
      </c>
      <c r="B284" s="11">
        <f>IF(AND(D284&gt;0,NOT(D284=" "),NOT(D283&gt;0)),1+(COUNTIF($B$235:B283,"&gt;0"))," ")</f>
        <v>17</v>
      </c>
      <c r="C284" s="1" t="s">
        <v>475</v>
      </c>
      <c r="D284" s="2" t="s">
        <v>178</v>
      </c>
    </row>
    <row r="285" spans="1:5" ht="15.75">
      <c r="A285" s="9" t="str">
        <f t="shared" si="15"/>
        <v> </v>
      </c>
      <c r="B285" s="11" t="str">
        <f>IF(AND(D285&gt;0,NOT(D285=" "),NOT(D284&gt;0)),1+(COUNTIF($B$235:B284,"&gt;0"))," ")</f>
        <v> </v>
      </c>
      <c r="E285" s="3" t="s">
        <v>194</v>
      </c>
    </row>
    <row r="286" spans="1:2" ht="15.75">
      <c r="A286" s="9" t="str">
        <f aca="true" t="shared" si="16" ref="A286:A300">IF(OR(B286="",B286=" ")," ",$A$235)</f>
        <v> </v>
      </c>
      <c r="B286" s="11" t="str">
        <f>IF(AND(D286&gt;0,NOT(D286=" "),NOT(D285&gt;0)),1+(COUNTIF($B$235:B285,"&gt;0"))," ")</f>
        <v> </v>
      </c>
    </row>
    <row r="287" spans="1:4" ht="15.75">
      <c r="A287" s="9" t="str">
        <f t="shared" si="16"/>
        <v>6.</v>
      </c>
      <c r="B287" s="11">
        <f>IF(AND(D287&gt;0,NOT(D287=" "),NOT(D286&gt;0)),1+(COUNTIF($B$235:B286,"&gt;0"))," ")</f>
        <v>18</v>
      </c>
      <c r="C287" s="1" t="s">
        <v>140</v>
      </c>
      <c r="D287" s="2" t="s">
        <v>179</v>
      </c>
    </row>
    <row r="288" spans="1:2" ht="15.75">
      <c r="A288" s="9" t="str">
        <f t="shared" si="16"/>
        <v> </v>
      </c>
      <c r="B288" s="11" t="str">
        <f>IF(AND(D288&gt;0,NOT(D288=" "),NOT(D287&gt;0)),1+(COUNTIF($B$235:B287,"&gt;0"))," ")</f>
        <v> </v>
      </c>
    </row>
    <row r="289" spans="1:2" ht="15.75">
      <c r="A289" s="9" t="str">
        <f t="shared" si="16"/>
        <v> </v>
      </c>
      <c r="B289" s="11" t="str">
        <f>IF(AND(D289&gt;0,NOT(D289=" "),NOT(D288&gt;0)),1+(COUNTIF($B$235:B288,"&gt;0"))," ")</f>
        <v> </v>
      </c>
    </row>
    <row r="290" spans="1:4" ht="15.75">
      <c r="A290" s="9" t="s">
        <v>180</v>
      </c>
      <c r="B290" s="11"/>
      <c r="C290" s="1" t="s">
        <v>181</v>
      </c>
      <c r="D290" s="2" t="s">
        <v>182</v>
      </c>
    </row>
    <row r="291" spans="1:2" ht="15.75">
      <c r="A291" s="9" t="str">
        <f t="shared" si="16"/>
        <v> </v>
      </c>
      <c r="B291" s="11" t="str">
        <f>IF(AND(D291&gt;0,NOT(D291=" "),NOT(D290&gt;0)),1+(COUNTIF($B$235:B290,"&gt;0"))," ")</f>
        <v> </v>
      </c>
    </row>
    <row r="292" spans="1:4" ht="85.5">
      <c r="A292" s="9" t="str">
        <f>IF(OR(B292="",B292=" ")," ",$A$290)</f>
        <v>7.</v>
      </c>
      <c r="B292" s="11">
        <f>IF(AND(D292&gt;0,NOT(D292=" "),NOT(D291&gt;0)),1+(COUNTIF($B$290:B291,"&gt;0"))," ")</f>
        <v>1</v>
      </c>
      <c r="C292" s="1" t="s">
        <v>183</v>
      </c>
      <c r="D292" s="2" t="s">
        <v>23</v>
      </c>
    </row>
    <row r="293" spans="1:5" ht="15.75">
      <c r="A293" s="9" t="str">
        <f>IF(OR(B293="",B293=" ")," ",$A$290)</f>
        <v> </v>
      </c>
      <c r="B293" s="11" t="str">
        <f>IF(AND(D293&gt;0,NOT(D293=" "),NOT(D292&gt;0)),1+(COUNTIF($B$290:B292,"&gt;0"))," ")</f>
        <v> </v>
      </c>
      <c r="E293" s="3" t="s">
        <v>194</v>
      </c>
    </row>
    <row r="294" spans="1:2" ht="15.75">
      <c r="A294" s="9" t="str">
        <f>IF(OR(B294="",B294=" ")," ",$A$290)</f>
        <v> </v>
      </c>
      <c r="B294" s="11" t="str">
        <f>IF(AND(D294&gt;0,NOT(D294=" "),NOT(D293&gt;0)),1+(COUNTIF($B$290:B293,"&gt;0"))," ")</f>
        <v> </v>
      </c>
    </row>
    <row r="295" spans="1:4" ht="85.5">
      <c r="A295" s="9" t="str">
        <f>IF(OR(B295="",B295=" ")," ",$A$290)</f>
        <v>7.</v>
      </c>
      <c r="B295" s="11">
        <f>IF(AND(D295&gt;0,NOT(D295=" "),NOT(D294&gt;0)),1+(COUNTIF($B$290:B294,"&gt;0"))," ")</f>
        <v>2</v>
      </c>
      <c r="C295" s="1" t="s">
        <v>24</v>
      </c>
      <c r="D295" s="2" t="s">
        <v>436</v>
      </c>
    </row>
    <row r="296" spans="1:5" ht="15.75">
      <c r="A296" s="9" t="str">
        <f t="shared" si="16"/>
        <v> </v>
      </c>
      <c r="B296" s="11" t="str">
        <f>IF(AND(D296&gt;0,NOT(D296=" "),NOT(D295&gt;0)),1+(COUNTIF($B$235:B295,"&gt;0"))," ")</f>
        <v> </v>
      </c>
      <c r="E296" s="3" t="s">
        <v>194</v>
      </c>
    </row>
    <row r="297" spans="1:2" ht="15.75">
      <c r="A297" s="9" t="str">
        <f t="shared" si="16"/>
        <v> </v>
      </c>
      <c r="B297" s="11" t="str">
        <f>IF(AND(D297&gt;0,NOT(D297=" "),NOT(D296&gt;0)),1+(COUNTIF($B$235:B296,"&gt;0"))," ")</f>
        <v> </v>
      </c>
    </row>
    <row r="298" spans="1:4" ht="15.75">
      <c r="A298" s="9" t="str">
        <f>$A$290</f>
        <v>7.</v>
      </c>
      <c r="B298" s="11"/>
      <c r="C298" s="1" t="s">
        <v>181</v>
      </c>
      <c r="D298" s="2" t="s">
        <v>437</v>
      </c>
    </row>
    <row r="299" spans="1:2" ht="15.75">
      <c r="A299" s="9" t="str">
        <f t="shared" si="16"/>
        <v> </v>
      </c>
      <c r="B299" s="11" t="str">
        <f>IF(AND(D299&gt;0,NOT(D299=" "),NOT(D298&gt;0)),1+(COUNTIF($B$235:B298,"&gt;0"))," ")</f>
        <v> </v>
      </c>
    </row>
    <row r="300" spans="1:2" ht="15.75">
      <c r="A300" s="9" t="str">
        <f t="shared" si="16"/>
        <v> </v>
      </c>
      <c r="B300" s="11" t="str">
        <f>IF(AND(D300&gt;0,NOT(D300=" "),NOT(D299&gt;0)),1+(COUNTIF($B$235:B299,"&gt;0"))," ")</f>
        <v> </v>
      </c>
    </row>
    <row r="301" spans="1:4" ht="15.75">
      <c r="A301" s="9" t="s">
        <v>438</v>
      </c>
      <c r="B301" s="11"/>
      <c r="C301" s="1" t="s">
        <v>439</v>
      </c>
      <c r="D301" s="2" t="s">
        <v>440</v>
      </c>
    </row>
    <row r="302" spans="1:2" ht="15.75">
      <c r="A302" s="9" t="str">
        <f>IF(OR(B302="",B302=" ")," ",$A$235)</f>
        <v> </v>
      </c>
      <c r="B302" s="11" t="str">
        <f>IF(AND(D302&gt;0,NOT(D302=" "),NOT(D301&gt;0)),1+(COUNTIF($B$235:B301,"&gt;0"))," ")</f>
        <v> </v>
      </c>
    </row>
    <row r="303" spans="1:4" ht="85.5">
      <c r="A303" s="9" t="str">
        <f>IF(OR(B303="",B303=" ")," ",$A$301)</f>
        <v>8.</v>
      </c>
      <c r="B303" s="11">
        <f>IF(AND(D303&gt;0,NOT(D303=" "),NOT(D302&gt;0)),1+(COUNTIF($B$301:B302,"&gt;0"))," ")</f>
        <v>1</v>
      </c>
      <c r="C303" s="1" t="s">
        <v>441</v>
      </c>
      <c r="D303" s="2" t="s">
        <v>40</v>
      </c>
    </row>
    <row r="304" spans="1:5" ht="15.75">
      <c r="A304" s="9" t="str">
        <f aca="true" t="shared" si="17" ref="A304:A319">IF(OR(B304="",B304=" ")," ",$A$301)</f>
        <v> </v>
      </c>
      <c r="B304" s="11" t="str">
        <f>IF(AND(D304&gt;0,NOT(D304=" "),NOT(D303&gt;0)),1+(COUNTIF($B$301:B303,"&gt;0"))," ")</f>
        <v> </v>
      </c>
      <c r="E304" s="3" t="s">
        <v>194</v>
      </c>
    </row>
    <row r="305" spans="1:2" ht="15.75">
      <c r="A305" s="9" t="str">
        <f t="shared" si="17"/>
        <v> </v>
      </c>
      <c r="B305" s="11" t="str">
        <f>IF(AND(D305&gt;0,NOT(D305=" "),NOT(D304&gt;0)),1+(COUNTIF($B$301:B304,"&gt;0"))," ")</f>
        <v> </v>
      </c>
    </row>
    <row r="306" spans="1:4" ht="85.5">
      <c r="A306" s="9" t="str">
        <f t="shared" si="17"/>
        <v>8.</v>
      </c>
      <c r="B306" s="11">
        <f>IF(AND(D306&gt;0,NOT(D306=" "),NOT(D305&gt;0)),1+(COUNTIF($B$301:B305,"&gt;0"))," ")</f>
        <v>2</v>
      </c>
      <c r="C306" s="1" t="s">
        <v>41</v>
      </c>
      <c r="D306" s="2" t="s">
        <v>42</v>
      </c>
    </row>
    <row r="307" spans="1:5" ht="15.75">
      <c r="A307" s="9" t="str">
        <f t="shared" si="17"/>
        <v> </v>
      </c>
      <c r="B307" s="11" t="str">
        <f>IF(AND(D307&gt;0,NOT(D307=" "),NOT(D306&gt;0)),1+(COUNTIF($B$301:B306,"&gt;0"))," ")</f>
        <v> </v>
      </c>
      <c r="E307" s="3" t="s">
        <v>194</v>
      </c>
    </row>
    <row r="308" spans="1:2" ht="15.75">
      <c r="A308" s="9" t="str">
        <f t="shared" si="17"/>
        <v> </v>
      </c>
      <c r="B308" s="11" t="str">
        <f>IF(AND(D308&gt;0,NOT(D308=" "),NOT(D307&gt;0)),1+(COUNTIF($B$301:B307,"&gt;0"))," ")</f>
        <v> </v>
      </c>
    </row>
    <row r="309" spans="1:4" ht="85.5">
      <c r="A309" s="9" t="str">
        <f t="shared" si="17"/>
        <v>8.</v>
      </c>
      <c r="B309" s="11">
        <f>IF(AND(D309&gt;0,NOT(D309=" "),NOT(D308&gt;0)),1+(COUNTIF($B$301:B308,"&gt;0"))," ")</f>
        <v>3</v>
      </c>
      <c r="C309" s="1" t="s">
        <v>43</v>
      </c>
      <c r="D309" s="2" t="s">
        <v>384</v>
      </c>
    </row>
    <row r="310" spans="1:5" ht="15.75">
      <c r="A310" s="9" t="str">
        <f t="shared" si="17"/>
        <v> </v>
      </c>
      <c r="B310" s="11" t="str">
        <f>IF(AND(D310&gt;0,NOT(D310=" "),NOT(D309&gt;0)),1+(COUNTIF($B$301:B309,"&gt;0"))," ")</f>
        <v> </v>
      </c>
      <c r="E310" s="3" t="s">
        <v>194</v>
      </c>
    </row>
    <row r="311" spans="1:2" ht="15.75">
      <c r="A311" s="9" t="str">
        <f t="shared" si="17"/>
        <v> </v>
      </c>
      <c r="B311" s="11" t="str">
        <f>IF(AND(D311&gt;0,NOT(D311=" "),NOT(D310&gt;0)),1+(COUNTIF($B$301:B310,"&gt;0"))," ")</f>
        <v> </v>
      </c>
    </row>
    <row r="312" spans="1:4" ht="85.5">
      <c r="A312" s="9" t="str">
        <f t="shared" si="17"/>
        <v>8.</v>
      </c>
      <c r="B312" s="11">
        <f>IF(AND(D312&gt;0,NOT(D312=" "),NOT(D311&gt;0)),1+(COUNTIF($B$301:B311,"&gt;0"))," ")</f>
        <v>4</v>
      </c>
      <c r="C312" s="1" t="s">
        <v>385</v>
      </c>
      <c r="D312" s="2" t="s">
        <v>386</v>
      </c>
    </row>
    <row r="313" spans="1:5" ht="15.75">
      <c r="A313" s="9" t="str">
        <f t="shared" si="17"/>
        <v> </v>
      </c>
      <c r="B313" s="11" t="str">
        <f>IF(AND(D313&gt;0,NOT(D313=" "),NOT(D312&gt;0)),1+(COUNTIF($B$301:B312,"&gt;0"))," ")</f>
        <v> </v>
      </c>
      <c r="E313" s="3" t="s">
        <v>194</v>
      </c>
    </row>
    <row r="314" spans="1:2" ht="15.75">
      <c r="A314" s="9" t="str">
        <f t="shared" si="17"/>
        <v> </v>
      </c>
      <c r="B314" s="11" t="str">
        <f>IF(AND(D314&gt;0,NOT(D314=" "),NOT(D313&gt;0)),1+(COUNTIF($B$301:B313,"&gt;0"))," ")</f>
        <v> </v>
      </c>
    </row>
    <row r="315" spans="1:4" ht="71.25">
      <c r="A315" s="9" t="str">
        <f t="shared" si="17"/>
        <v>8.</v>
      </c>
      <c r="B315" s="11">
        <f>IF(AND(D315&gt;0,NOT(D315=" "),NOT(D314&gt;0)),1+(COUNTIF($B$301:B314,"&gt;0"))," ")</f>
        <v>5</v>
      </c>
      <c r="C315" s="1" t="s">
        <v>387</v>
      </c>
      <c r="D315" s="2" t="s">
        <v>237</v>
      </c>
    </row>
    <row r="316" spans="1:5" ht="15.75">
      <c r="A316" s="9" t="str">
        <f t="shared" si="17"/>
        <v> </v>
      </c>
      <c r="B316" s="11" t="str">
        <f>IF(AND(D316&gt;0,NOT(D316=" "),NOT(D315&gt;0)),1+(COUNTIF($B$301:B315,"&gt;0"))," ")</f>
        <v> </v>
      </c>
      <c r="E316" s="3" t="s">
        <v>194</v>
      </c>
    </row>
    <row r="317" spans="1:2" ht="15.75">
      <c r="A317" s="9" t="str">
        <f t="shared" si="17"/>
        <v> </v>
      </c>
      <c r="B317" s="11" t="str">
        <f>IF(AND(D317&gt;0,NOT(D317=" "),NOT(D316&gt;0)),1+(COUNTIF($B$301:B316,"&gt;0"))," ")</f>
        <v> </v>
      </c>
    </row>
    <row r="318" spans="1:4" ht="85.5">
      <c r="A318" s="9" t="str">
        <f t="shared" si="17"/>
        <v>8.</v>
      </c>
      <c r="B318" s="11">
        <f>IF(AND(D318&gt;0,NOT(D318=" "),NOT(D317&gt;0)),1+(COUNTIF($B$301:B317,"&gt;0"))," ")</f>
        <v>6</v>
      </c>
      <c r="C318" s="1" t="s">
        <v>238</v>
      </c>
      <c r="D318" s="2" t="s">
        <v>335</v>
      </c>
    </row>
    <row r="319" spans="1:5" ht="15.75">
      <c r="A319" s="9" t="str">
        <f t="shared" si="17"/>
        <v> </v>
      </c>
      <c r="B319" s="11" t="str">
        <f>IF(AND(D319&gt;0,NOT(D319=" "),NOT(D318&gt;0)),1+(COUNTIF($B$301:B318,"&gt;0"))," ")</f>
        <v> </v>
      </c>
      <c r="E319" s="3" t="s">
        <v>194</v>
      </c>
    </row>
    <row r="320" spans="1:2" ht="15.75">
      <c r="A320" s="9" t="str">
        <f aca="true" t="shared" si="18" ref="A320:A335">IF(OR(B320="",B320=" ")," ",$A$301)</f>
        <v> </v>
      </c>
      <c r="B320" s="11" t="str">
        <f>IF(AND(D320&gt;0,NOT(D320=" "),NOT(D319&gt;0)),1+(COUNTIF($B$301:B319,"&gt;0"))," ")</f>
        <v> </v>
      </c>
    </row>
    <row r="321" spans="1:4" ht="71.25">
      <c r="A321" s="9" t="str">
        <f t="shared" si="18"/>
        <v>8.</v>
      </c>
      <c r="B321" s="11">
        <f>IF(AND(D321&gt;0,NOT(D321=" "),NOT(D320&gt;0)),1+(COUNTIF($B$301:B320,"&gt;0"))," ")</f>
        <v>7</v>
      </c>
      <c r="C321" s="1" t="s">
        <v>336</v>
      </c>
      <c r="D321" s="2" t="s">
        <v>337</v>
      </c>
    </row>
    <row r="322" spans="1:5" ht="15.75">
      <c r="A322" s="9" t="str">
        <f t="shared" si="18"/>
        <v> </v>
      </c>
      <c r="B322" s="11" t="str">
        <f>IF(AND(D322&gt;0,NOT(D322=" "),NOT(D321&gt;0)),1+(COUNTIF($B$301:B321,"&gt;0"))," ")</f>
        <v> </v>
      </c>
      <c r="E322" s="3" t="s">
        <v>194</v>
      </c>
    </row>
    <row r="323" spans="1:2" ht="15.75">
      <c r="A323" s="9" t="str">
        <f t="shared" si="18"/>
        <v> </v>
      </c>
      <c r="B323" s="11" t="str">
        <f>IF(AND(D323&gt;0,NOT(D323=" "),NOT(D322&gt;0)),1+(COUNTIF($B$301:B322,"&gt;0"))," ")</f>
        <v> </v>
      </c>
    </row>
    <row r="324" spans="1:4" ht="71.25">
      <c r="A324" s="9" t="str">
        <f t="shared" si="18"/>
        <v>8.</v>
      </c>
      <c r="B324" s="11">
        <f>IF(AND(D324&gt;0,NOT(D324=" "),NOT(D323&gt;0)),1+(COUNTIF($B$301:B323,"&gt;0"))," ")</f>
        <v>8</v>
      </c>
      <c r="C324" s="1" t="s">
        <v>338</v>
      </c>
      <c r="D324" s="2" t="s">
        <v>297</v>
      </c>
    </row>
    <row r="325" spans="1:5" ht="15.75">
      <c r="A325" s="9" t="str">
        <f t="shared" si="18"/>
        <v> </v>
      </c>
      <c r="B325" s="11" t="str">
        <f>IF(AND(D325&gt;0,NOT(D325=" "),NOT(D324&gt;0)),1+(COUNTIF($B$301:B324,"&gt;0"))," ")</f>
        <v> </v>
      </c>
      <c r="E325" s="3" t="s">
        <v>194</v>
      </c>
    </row>
    <row r="326" spans="1:2" ht="15.75">
      <c r="A326" s="9" t="str">
        <f t="shared" si="18"/>
        <v> </v>
      </c>
      <c r="B326" s="11" t="str">
        <f>IF(AND(D326&gt;0,NOT(D326=" "),NOT(D325&gt;0)),1+(COUNTIF($B$301:B325,"&gt;0"))," ")</f>
        <v> </v>
      </c>
    </row>
    <row r="327" spans="1:4" ht="71.25">
      <c r="A327" s="9" t="str">
        <f t="shared" si="18"/>
        <v>8.</v>
      </c>
      <c r="B327" s="11">
        <f>IF(AND(D327&gt;0,NOT(D327=" "),NOT(D326&gt;0)),1+(COUNTIF($B$301:B326,"&gt;0"))," ")</f>
        <v>9</v>
      </c>
      <c r="C327" s="1" t="s">
        <v>298</v>
      </c>
      <c r="D327" s="2" t="s">
        <v>144</v>
      </c>
    </row>
    <row r="328" spans="1:5" ht="15.75">
      <c r="A328" s="9" t="str">
        <f t="shared" si="18"/>
        <v> </v>
      </c>
      <c r="B328" s="11" t="str">
        <f>IF(AND(D328&gt;0,NOT(D328=" "),NOT(D327&gt;0)),1+(COUNTIF($B$301:B327,"&gt;0"))," ")</f>
        <v> </v>
      </c>
      <c r="E328" s="3" t="s">
        <v>194</v>
      </c>
    </row>
    <row r="329" spans="1:2" ht="15.75">
      <c r="A329" s="9" t="str">
        <f t="shared" si="18"/>
        <v> </v>
      </c>
      <c r="B329" s="11" t="str">
        <f>IF(AND(D329&gt;0,NOT(D329=" "),NOT(D328&gt;0)),1+(COUNTIF($B$301:B328,"&gt;0"))," ")</f>
        <v> </v>
      </c>
    </row>
    <row r="330" spans="1:4" ht="85.5">
      <c r="A330" s="9" t="str">
        <f t="shared" si="18"/>
        <v>8.</v>
      </c>
      <c r="B330" s="11">
        <f>IF(AND(D330&gt;0,NOT(D330=" "),NOT(D329&gt;0)),1+(COUNTIF($B$301:B329,"&gt;0"))," ")</f>
        <v>10</v>
      </c>
      <c r="C330" s="1" t="s">
        <v>145</v>
      </c>
      <c r="D330" s="2" t="s">
        <v>146</v>
      </c>
    </row>
    <row r="331" spans="1:5" ht="15.75">
      <c r="A331" s="9" t="str">
        <f t="shared" si="18"/>
        <v> </v>
      </c>
      <c r="B331" s="11" t="str">
        <f>IF(AND(D331&gt;0,NOT(D331=" "),NOT(D330&gt;0)),1+(COUNTIF($B$301:B330,"&gt;0"))," ")</f>
        <v> </v>
      </c>
      <c r="E331" s="3" t="s">
        <v>194</v>
      </c>
    </row>
    <row r="332" spans="1:2" ht="15.75">
      <c r="A332" s="9" t="str">
        <f t="shared" si="18"/>
        <v> </v>
      </c>
      <c r="B332" s="11" t="str">
        <f>IF(AND(D332&gt;0,NOT(D332=" "),NOT(D331&gt;0)),1+(COUNTIF($B$301:B331,"&gt;0"))," ")</f>
        <v> </v>
      </c>
    </row>
    <row r="333" spans="1:4" ht="85.5">
      <c r="A333" s="9" t="str">
        <f t="shared" si="18"/>
        <v>8.</v>
      </c>
      <c r="B333" s="11">
        <f>IF(AND(D333&gt;0,NOT(D333=" "),NOT(D332&gt;0)),1+(COUNTIF($B$301:B332,"&gt;0"))," ")</f>
        <v>11</v>
      </c>
      <c r="C333" s="1" t="s">
        <v>147</v>
      </c>
      <c r="D333" s="2" t="s">
        <v>148</v>
      </c>
    </row>
    <row r="334" spans="1:5" ht="15.75">
      <c r="A334" s="9" t="str">
        <f t="shared" si="18"/>
        <v> </v>
      </c>
      <c r="B334" s="11" t="str">
        <f>IF(AND(D334&gt;0,NOT(D334=" "),NOT(D333&gt;0)),1+(COUNTIF($B$301:B333,"&gt;0"))," ")</f>
        <v> </v>
      </c>
      <c r="E334" s="3" t="s">
        <v>194</v>
      </c>
    </row>
    <row r="335" spans="1:2" ht="15.75">
      <c r="A335" s="9" t="str">
        <f t="shared" si="18"/>
        <v> </v>
      </c>
      <c r="B335" s="11" t="str">
        <f>IF(AND(D335&gt;0,NOT(D335=" "),NOT(D334&gt;0)),1+(COUNTIF($B$301:B334,"&gt;0"))," ")</f>
        <v> </v>
      </c>
    </row>
    <row r="336" spans="1:4" ht="71.25">
      <c r="A336" s="9" t="str">
        <f aca="true" t="shared" si="19" ref="A336:A351">IF(OR(B336="",B336=" ")," ",$A$301)</f>
        <v>8.</v>
      </c>
      <c r="B336" s="11">
        <f>IF(AND(D336&gt;0,NOT(D336=" "),NOT(D335&gt;0)),1+(COUNTIF($B$301:B335,"&gt;0"))," ")</f>
        <v>12</v>
      </c>
      <c r="C336" s="1" t="s">
        <v>149</v>
      </c>
      <c r="D336" s="2" t="s">
        <v>150</v>
      </c>
    </row>
    <row r="337" spans="1:5" ht="15.75">
      <c r="A337" s="9" t="str">
        <f t="shared" si="19"/>
        <v> </v>
      </c>
      <c r="B337" s="11" t="str">
        <f>IF(AND(D337&gt;0,NOT(D337=" "),NOT(D336&gt;0)),1+(COUNTIF($B$301:B336,"&gt;0"))," ")</f>
        <v> </v>
      </c>
      <c r="E337" s="3" t="s">
        <v>194</v>
      </c>
    </row>
    <row r="338" spans="1:2" ht="15.75">
      <c r="A338" s="9" t="str">
        <f t="shared" si="19"/>
        <v> </v>
      </c>
      <c r="B338" s="11" t="str">
        <f>IF(AND(D338&gt;0,NOT(D338=" "),NOT(D337&gt;0)),1+(COUNTIF($B$301:B337,"&gt;0"))," ")</f>
        <v> </v>
      </c>
    </row>
    <row r="339" spans="1:4" ht="85.5">
      <c r="A339" s="9" t="str">
        <f t="shared" si="19"/>
        <v>8.</v>
      </c>
      <c r="B339" s="11">
        <f>IF(AND(D339&gt;0,NOT(D339=" "),NOT(D338&gt;0)),1+(COUNTIF($B$301:B338,"&gt;0"))," ")</f>
        <v>13</v>
      </c>
      <c r="C339" s="1" t="s">
        <v>151</v>
      </c>
      <c r="D339" s="2" t="s">
        <v>275</v>
      </c>
    </row>
    <row r="340" spans="1:5" ht="15.75">
      <c r="A340" s="9" t="str">
        <f t="shared" si="19"/>
        <v> </v>
      </c>
      <c r="B340" s="11" t="str">
        <f>IF(AND(D340&gt;0,NOT(D340=" "),NOT(D339&gt;0)),1+(COUNTIF($B$301:B339,"&gt;0"))," ")</f>
        <v> </v>
      </c>
      <c r="E340" s="3" t="s">
        <v>194</v>
      </c>
    </row>
    <row r="341" spans="1:2" ht="15.75">
      <c r="A341" s="9" t="str">
        <f t="shared" si="19"/>
        <v> </v>
      </c>
      <c r="B341" s="11" t="str">
        <f>IF(AND(D341&gt;0,NOT(D341=" "),NOT(D340&gt;0)),1+(COUNTIF($B$301:B340,"&gt;0"))," ")</f>
        <v> </v>
      </c>
    </row>
    <row r="342" spans="1:4" ht="85.5">
      <c r="A342" s="9" t="str">
        <f t="shared" si="19"/>
        <v>8.</v>
      </c>
      <c r="B342" s="11">
        <f>IF(AND(D342&gt;0,NOT(D342=" "),NOT(D341&gt;0)),1+(COUNTIF($B$301:B341,"&gt;0"))," ")</f>
        <v>14</v>
      </c>
      <c r="C342" s="1" t="s">
        <v>276</v>
      </c>
      <c r="D342" s="2" t="s">
        <v>159</v>
      </c>
    </row>
    <row r="343" spans="1:5" ht="15.75">
      <c r="A343" s="9" t="str">
        <f t="shared" si="19"/>
        <v> </v>
      </c>
      <c r="B343" s="11" t="str">
        <f>IF(AND(D343&gt;0,NOT(D343=" "),NOT(D342&gt;0)),1+(COUNTIF($B$301:B342,"&gt;0"))," ")</f>
        <v> </v>
      </c>
      <c r="E343" s="3" t="s">
        <v>194</v>
      </c>
    </row>
    <row r="344" spans="1:2" ht="15.75">
      <c r="A344" s="9" t="str">
        <f t="shared" si="19"/>
        <v> </v>
      </c>
      <c r="B344" s="11" t="str">
        <f>IF(AND(D344&gt;0,NOT(D344=" "),NOT(D343&gt;0)),1+(COUNTIF($B$301:B343,"&gt;0"))," ")</f>
        <v> </v>
      </c>
    </row>
    <row r="345" spans="1:4" ht="57">
      <c r="A345" s="9" t="str">
        <f t="shared" si="19"/>
        <v>8.</v>
      </c>
      <c r="B345" s="11">
        <f>IF(AND(D345&gt;0,NOT(D345=" "),NOT(D344&gt;0)),1+(COUNTIF($B$301:B344,"&gt;0"))," ")</f>
        <v>15</v>
      </c>
      <c r="C345" s="1" t="s">
        <v>160</v>
      </c>
      <c r="D345" s="2" t="s">
        <v>239</v>
      </c>
    </row>
    <row r="346" spans="1:5" ht="15.75">
      <c r="A346" s="9" t="str">
        <f t="shared" si="19"/>
        <v> </v>
      </c>
      <c r="B346" s="11" t="str">
        <f>IF(AND(D346&gt;0,NOT(D346=" "),NOT(D345&gt;0)),1+(COUNTIF($B$301:B345,"&gt;0"))," ")</f>
        <v> </v>
      </c>
      <c r="E346" s="3" t="s">
        <v>194</v>
      </c>
    </row>
    <row r="347" spans="1:2" ht="15.75">
      <c r="A347" s="9" t="str">
        <f t="shared" si="19"/>
        <v> </v>
      </c>
      <c r="B347" s="11" t="str">
        <f>IF(AND(D347&gt;0,NOT(D347=" "),NOT(D346&gt;0)),1+(COUNTIF($B$301:B346,"&gt;0"))," ")</f>
        <v> </v>
      </c>
    </row>
    <row r="348" spans="1:4" ht="71.25">
      <c r="A348" s="9" t="str">
        <f t="shared" si="19"/>
        <v>8.</v>
      </c>
      <c r="B348" s="11">
        <f>IF(AND(D348&gt;0,NOT(D348=" "),NOT(D347&gt;0)),1+(COUNTIF($B$301:B347,"&gt;0"))," ")</f>
        <v>16</v>
      </c>
      <c r="C348" s="1" t="s">
        <v>240</v>
      </c>
      <c r="D348" s="2" t="s">
        <v>209</v>
      </c>
    </row>
    <row r="349" spans="1:5" ht="15.75">
      <c r="A349" s="9" t="str">
        <f t="shared" si="19"/>
        <v> </v>
      </c>
      <c r="B349" s="11" t="str">
        <f>IF(AND(D349&gt;0,NOT(D349=" "),NOT(D348&gt;0)),1+(COUNTIF($B$301:B348,"&gt;0"))," ")</f>
        <v> </v>
      </c>
      <c r="E349" s="3" t="s">
        <v>194</v>
      </c>
    </row>
    <row r="350" spans="1:2" ht="15.75">
      <c r="A350" s="9" t="str">
        <f t="shared" si="19"/>
        <v> </v>
      </c>
      <c r="B350" s="11" t="str">
        <f>IF(AND(D350&gt;0,NOT(D350=" "),NOT(D349&gt;0)),1+(COUNTIF($B$301:B349,"&gt;0"))," ")</f>
        <v> </v>
      </c>
    </row>
    <row r="351" spans="1:4" ht="71.25">
      <c r="A351" s="9" t="str">
        <f t="shared" si="19"/>
        <v>8.</v>
      </c>
      <c r="B351" s="11">
        <f>IF(AND(D351&gt;0,NOT(D351=" "),NOT(D350&gt;0)),1+(COUNTIF($B$301:B350,"&gt;0"))," ")</f>
        <v>17</v>
      </c>
      <c r="C351" s="1" t="s">
        <v>210</v>
      </c>
      <c r="D351" s="2" t="s">
        <v>211</v>
      </c>
    </row>
    <row r="352" spans="1:5" ht="15.75">
      <c r="A352" s="9" t="str">
        <f aca="true" t="shared" si="20" ref="A352:A361">IF(OR(B352="",B352=" ")," ",$A$301)</f>
        <v> </v>
      </c>
      <c r="B352" s="11" t="str">
        <f>IF(AND(D352&gt;0,NOT(D352=" "),NOT(D351&gt;0)),1+(COUNTIF($B$301:B351,"&gt;0"))," ")</f>
        <v> </v>
      </c>
      <c r="E352" s="3" t="s">
        <v>194</v>
      </c>
    </row>
    <row r="353" spans="1:2" ht="15.75">
      <c r="A353" s="9" t="str">
        <f t="shared" si="20"/>
        <v> </v>
      </c>
      <c r="B353" s="11" t="str">
        <f>IF(AND(D353&gt;0,NOT(D353=" "),NOT(D352&gt;0)),1+(COUNTIF($B$301:B352,"&gt;0"))," ")</f>
        <v> </v>
      </c>
    </row>
    <row r="354" spans="1:4" ht="85.5">
      <c r="A354" s="9" t="str">
        <f t="shared" si="20"/>
        <v>8.</v>
      </c>
      <c r="B354" s="11">
        <f>IF(AND(D354&gt;0,NOT(D354=" "),NOT(D353&gt;0)),1+(COUNTIF($B$301:B353,"&gt;0"))," ")</f>
        <v>18</v>
      </c>
      <c r="C354" s="1" t="s">
        <v>212</v>
      </c>
      <c r="D354" s="2" t="s">
        <v>213</v>
      </c>
    </row>
    <row r="355" spans="1:5" ht="15.75">
      <c r="A355" s="9" t="str">
        <f t="shared" si="20"/>
        <v> </v>
      </c>
      <c r="B355" s="11" t="str">
        <f>IF(AND(D355&gt;0,NOT(D355=" "),NOT(D354&gt;0)),1+(COUNTIF($B$301:B354,"&gt;0"))," ")</f>
        <v> </v>
      </c>
      <c r="E355" s="3" t="s">
        <v>194</v>
      </c>
    </row>
    <row r="356" spans="1:2" ht="15.75">
      <c r="A356" s="9" t="str">
        <f t="shared" si="20"/>
        <v> </v>
      </c>
      <c r="B356" s="11" t="str">
        <f>IF(AND(D356&gt;0,NOT(D356=" "),NOT(D355&gt;0)),1+(COUNTIF($B$301:B355,"&gt;0"))," ")</f>
        <v> </v>
      </c>
    </row>
    <row r="357" spans="1:4" ht="57">
      <c r="A357" s="9" t="str">
        <f t="shared" si="20"/>
        <v>8.</v>
      </c>
      <c r="B357" s="11">
        <f>IF(AND(D357&gt;0,NOT(D357=" "),NOT(D356&gt;0)),1+(COUNTIF($B$301:B356,"&gt;0"))," ")</f>
        <v>19</v>
      </c>
      <c r="C357" s="1" t="s">
        <v>214</v>
      </c>
      <c r="D357" s="2" t="s">
        <v>162</v>
      </c>
    </row>
    <row r="358" spans="1:5" ht="15.75">
      <c r="A358" s="9" t="str">
        <f t="shared" si="20"/>
        <v> </v>
      </c>
      <c r="B358" s="11" t="str">
        <f>IF(AND(D358&gt;0,NOT(D358=" "),NOT(D357&gt;0)),1+(COUNTIF($B$301:B357,"&gt;0"))," ")</f>
        <v> </v>
      </c>
      <c r="E358" s="3" t="s">
        <v>194</v>
      </c>
    </row>
    <row r="359" spans="1:2" ht="15.75">
      <c r="A359" s="9" t="str">
        <f t="shared" si="20"/>
        <v> </v>
      </c>
      <c r="B359" s="11" t="str">
        <f>IF(AND(D359&gt;0,NOT(D359=" "),NOT(D358&gt;0)),1+(COUNTIF($B$301:B358,"&gt;0"))," ")</f>
        <v> </v>
      </c>
    </row>
    <row r="360" spans="1:4" ht="71.25">
      <c r="A360" s="9" t="str">
        <f t="shared" si="20"/>
        <v>8.</v>
      </c>
      <c r="B360" s="11">
        <f>IF(AND(D360&gt;0,NOT(D360=" "),NOT(D359&gt;0)),1+(COUNTIF($B$301:B359,"&gt;0"))," ")</f>
        <v>20</v>
      </c>
      <c r="C360" s="1" t="s">
        <v>163</v>
      </c>
      <c r="D360" s="2" t="s">
        <v>421</v>
      </c>
    </row>
    <row r="361" spans="1:2" ht="15.75">
      <c r="A361" s="9" t="str">
        <f t="shared" si="20"/>
        <v> </v>
      </c>
      <c r="B361" s="11" t="str">
        <f>IF(AND(D361&gt;0,NOT(D361=" "),NOT(D360&gt;0)),1+(COUNTIF($B$301:B360,"&gt;0"))," ")</f>
        <v> </v>
      </c>
    </row>
    <row r="362" spans="1:4" ht="15.75">
      <c r="A362" s="9" t="str">
        <f>$A$301</f>
        <v>8.</v>
      </c>
      <c r="B362" s="11"/>
      <c r="C362" s="1" t="s">
        <v>439</v>
      </c>
      <c r="D362" s="2" t="s">
        <v>422</v>
      </c>
    </row>
    <row r="363" ht="15.75">
      <c r="A363" s="9"/>
    </row>
    <row r="364" ht="15.75">
      <c r="A364" s="9"/>
    </row>
    <row r="365" spans="1:4" ht="15.75">
      <c r="A365" s="9" t="s">
        <v>423</v>
      </c>
      <c r="C365" s="1" t="s">
        <v>424</v>
      </c>
      <c r="D365" s="2" t="s">
        <v>425</v>
      </c>
    </row>
    <row r="367" spans="1:4" ht="71.25">
      <c r="A367" s="9" t="str">
        <f aca="true" t="shared" si="21" ref="A367:A372">IF(OR(B367="",B367=" ")," ",$A$365)</f>
        <v>9.</v>
      </c>
      <c r="B367" s="11">
        <f>IF(AND(D367&gt;0,NOT(D367=" "),NOT(D366&gt;0)),1+(COUNTIF($B$365:B366,"&gt;0"))," ")</f>
        <v>1</v>
      </c>
      <c r="C367" s="1" t="s">
        <v>327</v>
      </c>
      <c r="D367" s="2" t="s">
        <v>259</v>
      </c>
    </row>
    <row r="368" spans="1:5" ht="15.75">
      <c r="A368" s="9" t="str">
        <f t="shared" si="21"/>
        <v> </v>
      </c>
      <c r="B368" s="11" t="str">
        <f>IF(AND(D368&gt;0,NOT(D368=" "),NOT(D367&gt;0)),1+(COUNTIF($B$365:B367,"&gt;0"))," ")</f>
        <v> </v>
      </c>
      <c r="E368" s="3" t="s">
        <v>194</v>
      </c>
    </row>
    <row r="369" spans="1:2" ht="15.75">
      <c r="A369" s="9" t="str">
        <f t="shared" si="21"/>
        <v> </v>
      </c>
      <c r="B369" s="11" t="str">
        <f>IF(AND(D369&gt;0,NOT(D369=" "),NOT(D368&gt;0)),1+(COUNTIF($B$365:B368,"&gt;0"))," ")</f>
        <v> </v>
      </c>
    </row>
    <row r="370" spans="1:4" ht="15.75">
      <c r="A370" s="9" t="s">
        <v>423</v>
      </c>
      <c r="B370" s="11"/>
      <c r="C370" s="1" t="s">
        <v>424</v>
      </c>
      <c r="D370" s="2" t="s">
        <v>260</v>
      </c>
    </row>
    <row r="371" spans="1:2" ht="15.75">
      <c r="A371" s="9" t="str">
        <f t="shared" si="21"/>
        <v> </v>
      </c>
      <c r="B371" s="11" t="str">
        <f>IF(AND(D371&gt;0,NOT(D371=" "),NOT(D370&gt;0)),1+(COUNTIF($B$365:B370,"&gt;0"))," ")</f>
        <v> </v>
      </c>
    </row>
    <row r="372" spans="1:2" ht="15.75">
      <c r="A372" s="9" t="str">
        <f t="shared" si="21"/>
        <v> </v>
      </c>
      <c r="B372" s="11" t="str">
        <f>IF(AND(D372&gt;0,NOT(D372=" "),NOT(D371&gt;0)),1+(COUNTIF($B$365:B371,"&gt;0"))," ")</f>
        <v> </v>
      </c>
    </row>
    <row r="373" spans="1:4" ht="15.75">
      <c r="A373" s="9"/>
      <c r="B373" s="11"/>
      <c r="C373" s="1" t="s">
        <v>261</v>
      </c>
      <c r="D373" s="2" t="s">
        <v>262</v>
      </c>
    </row>
    <row r="374" spans="1:2" ht="15.75">
      <c r="A374" s="9"/>
      <c r="B374" s="11"/>
    </row>
    <row r="375" spans="1:4" ht="15.75">
      <c r="A375" s="9"/>
      <c r="B375" s="11"/>
      <c r="C375" s="1" t="s">
        <v>355</v>
      </c>
      <c r="D375" s="2" t="s">
        <v>356</v>
      </c>
    </row>
    <row r="376" spans="1:2" ht="15.75">
      <c r="A376" s="9"/>
      <c r="B376" s="11"/>
    </row>
    <row r="377" spans="1:4" ht="15.75">
      <c r="A377" s="9"/>
      <c r="B377" s="11"/>
      <c r="C377" s="1" t="s">
        <v>407</v>
      </c>
      <c r="D377" s="2" t="s">
        <v>408</v>
      </c>
    </row>
    <row r="378" spans="1:2" ht="15.75">
      <c r="A378" s="9"/>
      <c r="B378" s="11"/>
    </row>
    <row r="379" spans="1:4" ht="15.75">
      <c r="A379" s="9"/>
      <c r="B379" s="11"/>
      <c r="C379" s="1" t="s">
        <v>255</v>
      </c>
      <c r="D379" s="2" t="s">
        <v>256</v>
      </c>
    </row>
    <row r="380" spans="1:2" ht="15.75">
      <c r="A380" s="9"/>
      <c r="B380" s="11"/>
    </row>
    <row r="381" spans="1:4" ht="15.75">
      <c r="A381" s="9"/>
      <c r="B381" s="11"/>
      <c r="C381" s="1" t="s">
        <v>28</v>
      </c>
      <c r="D381" s="2" t="s">
        <v>29</v>
      </c>
    </row>
    <row r="383" spans="3:4" ht="15.75">
      <c r="C383" s="1" t="s">
        <v>34</v>
      </c>
      <c r="D383" s="2" t="s">
        <v>35</v>
      </c>
    </row>
    <row r="385" spans="3:4" ht="15.75">
      <c r="C385" s="1" t="s">
        <v>140</v>
      </c>
      <c r="D385" s="2" t="s">
        <v>141</v>
      </c>
    </row>
    <row r="387" spans="3:4" ht="15.75">
      <c r="C387" s="1" t="s">
        <v>181</v>
      </c>
      <c r="D387" s="2" t="s">
        <v>307</v>
      </c>
    </row>
    <row r="389" spans="3:4" ht="15.75">
      <c r="C389" s="1" t="s">
        <v>439</v>
      </c>
      <c r="D389" s="2" t="s">
        <v>440</v>
      </c>
    </row>
    <row r="391" spans="3:4" ht="15.75">
      <c r="C391" s="1" t="s">
        <v>261</v>
      </c>
      <c r="D391" s="2" t="s">
        <v>308</v>
      </c>
    </row>
    <row r="395" spans="3:4" ht="15.75">
      <c r="C395" s="1" t="s">
        <v>309</v>
      </c>
      <c r="D395" s="2" t="s">
        <v>310</v>
      </c>
    </row>
    <row r="398" spans="3:4" ht="85.5">
      <c r="C398" s="1" t="s">
        <v>311</v>
      </c>
      <c r="D398" s="2" t="s">
        <v>54</v>
      </c>
    </row>
    <row r="399" ht="15.75">
      <c r="C399" s="1" t="s">
        <v>55</v>
      </c>
    </row>
    <row r="400" ht="15.75">
      <c r="E400" s="3" t="s">
        <v>194</v>
      </c>
    </row>
    <row r="402" spans="3:4" ht="71.25">
      <c r="C402" s="1" t="s">
        <v>56</v>
      </c>
      <c r="D402" s="2" t="s">
        <v>244</v>
      </c>
    </row>
    <row r="403" ht="15.75">
      <c r="E403" s="3" t="s">
        <v>194</v>
      </c>
    </row>
    <row r="406" spans="3:4" ht="85.5">
      <c r="C406" s="1" t="s">
        <v>245</v>
      </c>
      <c r="D406" s="2" t="s">
        <v>127</v>
      </c>
    </row>
    <row r="407" ht="15.75">
      <c r="E407" s="3" t="s">
        <v>194</v>
      </c>
    </row>
    <row r="409" spans="3:4" ht="85.5">
      <c r="C409" s="1" t="s">
        <v>128</v>
      </c>
      <c r="D409" s="2" t="s">
        <v>288</v>
      </c>
    </row>
    <row r="410" ht="15.75">
      <c r="E410" s="3" t="s">
        <v>194</v>
      </c>
    </row>
    <row r="413" spans="3:4" ht="71.25">
      <c r="C413" s="1" t="s">
        <v>289</v>
      </c>
      <c r="D413" s="2" t="s">
        <v>290</v>
      </c>
    </row>
    <row r="415" spans="4:7" ht="15.75">
      <c r="D415" s="2" t="s">
        <v>291</v>
      </c>
      <c r="E415" s="3" t="s">
        <v>292</v>
      </c>
      <c r="G415" t="s">
        <v>293</v>
      </c>
    </row>
    <row r="416" spans="4:5" ht="15.75">
      <c r="D416" s="2" t="s">
        <v>294</v>
      </c>
      <c r="E416" s="3" t="s">
        <v>524</v>
      </c>
    </row>
    <row r="419" spans="3:4" ht="15.75">
      <c r="C419" s="1" t="s">
        <v>309</v>
      </c>
      <c r="D419" s="2" t="s">
        <v>295</v>
      </c>
    </row>
    <row r="422" spans="3:4" ht="15.75">
      <c r="C422" s="1" t="s">
        <v>296</v>
      </c>
      <c r="D422" s="2" t="s">
        <v>44</v>
      </c>
    </row>
    <row r="424" spans="3:4" ht="85.5">
      <c r="C424" s="1" t="s">
        <v>45</v>
      </c>
      <c r="D424" s="2" t="s">
        <v>46</v>
      </c>
    </row>
    <row r="425" ht="15.75">
      <c r="E425" s="3" t="s">
        <v>194</v>
      </c>
    </row>
    <row r="427" spans="3:4" ht="85.5">
      <c r="C427" s="1" t="s">
        <v>75</v>
      </c>
      <c r="D427" s="2" t="s">
        <v>125</v>
      </c>
    </row>
    <row r="428" ht="15.75">
      <c r="E428" s="3" t="s">
        <v>194</v>
      </c>
    </row>
    <row r="431" spans="3:4" ht="85.5">
      <c r="C431" s="1" t="s">
        <v>126</v>
      </c>
      <c r="D431" s="2" t="s">
        <v>215</v>
      </c>
    </row>
    <row r="432" ht="15.75">
      <c r="E432" s="3" t="s">
        <v>194</v>
      </c>
    </row>
    <row r="434" spans="3:4" ht="85.5">
      <c r="C434" s="1" t="s">
        <v>216</v>
      </c>
      <c r="D434" s="2" t="s">
        <v>192</v>
      </c>
    </row>
    <row r="435" ht="15.75">
      <c r="E435" s="3" t="s">
        <v>194</v>
      </c>
    </row>
    <row r="437" spans="3:4" ht="85.5">
      <c r="C437" s="1" t="s">
        <v>493</v>
      </c>
      <c r="D437" s="2" t="s">
        <v>410</v>
      </c>
    </row>
    <row r="438" ht="15.75">
      <c r="E438" s="3" t="s">
        <v>194</v>
      </c>
    </row>
    <row r="440" spans="3:4" ht="85.5">
      <c r="C440" s="1" t="s">
        <v>411</v>
      </c>
      <c r="D440" s="2" t="s">
        <v>412</v>
      </c>
    </row>
    <row r="441" ht="15.75">
      <c r="E441" s="3" t="s">
        <v>194</v>
      </c>
    </row>
    <row r="443" spans="3:4" ht="71.25">
      <c r="C443" s="1" t="s">
        <v>411</v>
      </c>
      <c r="D443" s="2" t="s">
        <v>317</v>
      </c>
    </row>
    <row r="444" ht="15.75">
      <c r="E444" s="3" t="s">
        <v>194</v>
      </c>
    </row>
    <row r="446" spans="3:4" ht="15.75">
      <c r="C446" s="1" t="s">
        <v>296</v>
      </c>
      <c r="D446" s="2" t="s">
        <v>318</v>
      </c>
    </row>
    <row r="449" spans="3:4" ht="15.75">
      <c r="C449" s="1" t="s">
        <v>319</v>
      </c>
      <c r="D449" s="2" t="s">
        <v>320</v>
      </c>
    </row>
    <row r="452" spans="3:4" ht="85.5">
      <c r="C452" s="1" t="s">
        <v>321</v>
      </c>
      <c r="D452" s="2" t="s">
        <v>394</v>
      </c>
    </row>
    <row r="454" spans="4:5" ht="15.75">
      <c r="D454" s="2" t="s">
        <v>395</v>
      </c>
      <c r="E454" s="3" t="s">
        <v>189</v>
      </c>
    </row>
    <row r="455" spans="4:5" ht="15.75">
      <c r="D455" s="2" t="s">
        <v>396</v>
      </c>
      <c r="E455" s="3" t="s">
        <v>189</v>
      </c>
    </row>
    <row r="456" spans="4:5" ht="15.75">
      <c r="D456" s="2" t="s">
        <v>397</v>
      </c>
      <c r="E456" s="3" t="s">
        <v>189</v>
      </c>
    </row>
    <row r="457" spans="4:5" ht="15.75">
      <c r="D457" s="2" t="s">
        <v>398</v>
      </c>
      <c r="E457" s="3" t="s">
        <v>189</v>
      </c>
    </row>
    <row r="458" spans="4:5" ht="15.75">
      <c r="D458" s="2" t="s">
        <v>399</v>
      </c>
      <c r="E458" s="3" t="s">
        <v>189</v>
      </c>
    </row>
    <row r="459" spans="4:5" ht="15.75">
      <c r="D459" s="2" t="s">
        <v>400</v>
      </c>
      <c r="E459" s="3" t="s">
        <v>189</v>
      </c>
    </row>
    <row r="462" spans="3:4" ht="71.25">
      <c r="C462" s="1" t="s">
        <v>401</v>
      </c>
      <c r="D462" s="2" t="s">
        <v>103</v>
      </c>
    </row>
    <row r="464" spans="4:5" ht="15.75">
      <c r="D464" s="2" t="s">
        <v>104</v>
      </c>
      <c r="E464" s="3" t="s">
        <v>189</v>
      </c>
    </row>
    <row r="465" spans="4:5" ht="15.75">
      <c r="D465" s="2" t="s">
        <v>105</v>
      </c>
      <c r="E465" s="3" t="s">
        <v>189</v>
      </c>
    </row>
    <row r="466" spans="4:5" ht="15.75">
      <c r="D466" s="2" t="s">
        <v>106</v>
      </c>
      <c r="E466" s="3" t="s">
        <v>189</v>
      </c>
    </row>
    <row r="467" spans="4:5" ht="15.75">
      <c r="D467" s="2" t="s">
        <v>107</v>
      </c>
      <c r="E467" s="3" t="s">
        <v>189</v>
      </c>
    </row>
    <row r="471" spans="3:4" ht="85.5">
      <c r="C471" s="1" t="s">
        <v>108</v>
      </c>
      <c r="D471" s="2" t="s">
        <v>109</v>
      </c>
    </row>
    <row r="472" spans="4:5" ht="15.75">
      <c r="D472" s="2" t="s">
        <v>110</v>
      </c>
      <c r="E472" s="3" t="s">
        <v>111</v>
      </c>
    </row>
    <row r="474" spans="3:4" ht="71.25">
      <c r="C474" s="1" t="s">
        <v>112</v>
      </c>
      <c r="D474" s="2" t="s">
        <v>113</v>
      </c>
    </row>
    <row r="475" ht="15.75">
      <c r="E475" s="3" t="s">
        <v>194</v>
      </c>
    </row>
    <row r="479" spans="3:4" ht="15.75">
      <c r="C479" s="1" t="s">
        <v>319</v>
      </c>
      <c r="D479" s="2" t="s">
        <v>114</v>
      </c>
    </row>
    <row r="484" spans="3:4" ht="15.75">
      <c r="C484" s="1" t="s">
        <v>115</v>
      </c>
      <c r="D484" s="2" t="s">
        <v>116</v>
      </c>
    </row>
    <row r="487" spans="3:4" ht="71.25">
      <c r="C487" s="1" t="s">
        <v>117</v>
      </c>
      <c r="D487" s="2" t="s">
        <v>118</v>
      </c>
    </row>
    <row r="488" ht="15.75">
      <c r="E488" s="3" t="s">
        <v>194</v>
      </c>
    </row>
    <row r="490" spans="3:4" ht="85.5">
      <c r="C490" s="1" t="s">
        <v>119</v>
      </c>
      <c r="D490" s="2" t="s">
        <v>460</v>
      </c>
    </row>
    <row r="491" ht="15.75">
      <c r="E491" s="3" t="s">
        <v>194</v>
      </c>
    </row>
    <row r="493" spans="3:4" ht="85.5">
      <c r="C493" s="1" t="s">
        <v>461</v>
      </c>
      <c r="D493" s="2" t="s">
        <v>78</v>
      </c>
    </row>
    <row r="494" ht="15.75">
      <c r="E494" s="3" t="s">
        <v>194</v>
      </c>
    </row>
    <row r="496" spans="3:4" ht="85.5">
      <c r="C496" s="1" t="s">
        <v>79</v>
      </c>
      <c r="D496" s="2" t="s">
        <v>120</v>
      </c>
    </row>
    <row r="497" ht="15.75">
      <c r="E497" s="3" t="s">
        <v>194</v>
      </c>
    </row>
    <row r="499" spans="3:4" ht="71.25">
      <c r="C499" s="1" t="s">
        <v>121</v>
      </c>
      <c r="D499" s="2" t="s">
        <v>312</v>
      </c>
    </row>
    <row r="500" ht="15.75">
      <c r="E500" s="3" t="s">
        <v>194</v>
      </c>
    </row>
    <row r="502" spans="3:4" ht="85.5">
      <c r="C502" s="1" t="s">
        <v>313</v>
      </c>
      <c r="D502" s="2" t="s">
        <v>314</v>
      </c>
    </row>
    <row r="503" ht="15.75">
      <c r="E503" s="3" t="s">
        <v>524</v>
      </c>
    </row>
    <row r="505" spans="3:4" ht="85.5">
      <c r="C505" s="1" t="s">
        <v>330</v>
      </c>
      <c r="D505" s="2" t="s">
        <v>68</v>
      </c>
    </row>
    <row r="506" ht="15.75">
      <c r="E506" s="3" t="s">
        <v>69</v>
      </c>
    </row>
    <row r="508" spans="3:4" ht="85.5">
      <c r="C508" s="1" t="s">
        <v>70</v>
      </c>
      <c r="D508" s="2" t="s">
        <v>322</v>
      </c>
    </row>
    <row r="509" ht="15.75">
      <c r="E509" s="3" t="s">
        <v>194</v>
      </c>
    </row>
    <row r="511" spans="3:4" ht="85.5">
      <c r="C511" s="1" t="s">
        <v>323</v>
      </c>
      <c r="D511" s="2" t="s">
        <v>324</v>
      </c>
    </row>
    <row r="512" ht="15.75">
      <c r="E512" s="3" t="s">
        <v>189</v>
      </c>
    </row>
    <row r="514" spans="3:4" ht="85.5">
      <c r="C514" s="1" t="s">
        <v>325</v>
      </c>
      <c r="D514" s="2" t="s">
        <v>57</v>
      </c>
    </row>
    <row r="515" ht="15.75">
      <c r="E515" s="3" t="s">
        <v>189</v>
      </c>
    </row>
    <row r="517" spans="3:4" ht="57">
      <c r="C517" s="1" t="s">
        <v>58</v>
      </c>
      <c r="D517" s="2" t="s">
        <v>59</v>
      </c>
    </row>
    <row r="518" spans="4:5" ht="15.75">
      <c r="D518" s="2" t="s">
        <v>60</v>
      </c>
      <c r="E518" s="3" t="s">
        <v>189</v>
      </c>
    </row>
    <row r="519" spans="4:5" ht="15.75">
      <c r="D519" s="2" t="s">
        <v>61</v>
      </c>
      <c r="E519" s="3" t="s">
        <v>189</v>
      </c>
    </row>
    <row r="521" spans="3:4" ht="57">
      <c r="C521" s="1" t="s">
        <v>62</v>
      </c>
      <c r="D521" s="2" t="s">
        <v>122</v>
      </c>
    </row>
    <row r="522" spans="4:5" ht="15.75">
      <c r="D522" s="2" t="s">
        <v>263</v>
      </c>
      <c r="E522" s="3" t="s">
        <v>189</v>
      </c>
    </row>
    <row r="523" spans="4:5" ht="15.75">
      <c r="D523" s="2" t="s">
        <v>264</v>
      </c>
      <c r="E523" s="3" t="s">
        <v>189</v>
      </c>
    </row>
    <row r="524" spans="4:5" ht="15.75">
      <c r="D524" s="2" t="s">
        <v>0</v>
      </c>
      <c r="E524" s="3" t="s">
        <v>189</v>
      </c>
    </row>
    <row r="526" spans="3:4" ht="57">
      <c r="C526" s="1" t="s">
        <v>1</v>
      </c>
      <c r="D526" s="2" t="s">
        <v>519</v>
      </c>
    </row>
    <row r="527" spans="4:5" ht="15.75">
      <c r="D527" s="2" t="s">
        <v>520</v>
      </c>
      <c r="E527" s="3" t="s">
        <v>189</v>
      </c>
    </row>
    <row r="529" spans="3:4" ht="85.5">
      <c r="C529" s="1" t="s">
        <v>521</v>
      </c>
      <c r="D529" s="2" t="s">
        <v>283</v>
      </c>
    </row>
    <row r="530" spans="4:5" ht="15.75">
      <c r="D530" s="2" t="s">
        <v>284</v>
      </c>
      <c r="E530" s="3" t="s">
        <v>194</v>
      </c>
    </row>
    <row r="531" spans="4:5" ht="15.75">
      <c r="D531" s="2" t="s">
        <v>285</v>
      </c>
      <c r="E531" s="3" t="s">
        <v>194</v>
      </c>
    </row>
    <row r="532" spans="4:5" ht="15.75">
      <c r="D532" s="2" t="s">
        <v>286</v>
      </c>
      <c r="E532" s="3" t="s">
        <v>194</v>
      </c>
    </row>
    <row r="534" spans="3:4" ht="71.25">
      <c r="C534" s="1" t="s">
        <v>287</v>
      </c>
      <c r="D534" s="2" t="s">
        <v>207</v>
      </c>
    </row>
    <row r="535" ht="15.75">
      <c r="E535" s="3" t="s">
        <v>194</v>
      </c>
    </row>
    <row r="539" spans="3:4" ht="71.25">
      <c r="C539" s="1" t="s">
        <v>208</v>
      </c>
      <c r="D539" s="2" t="s">
        <v>462</v>
      </c>
    </row>
    <row r="540" ht="15.75">
      <c r="E540" s="3" t="s">
        <v>194</v>
      </c>
    </row>
    <row r="542" spans="3:4" ht="85.5">
      <c r="C542" s="1" t="s">
        <v>463</v>
      </c>
      <c r="D542" s="2" t="s">
        <v>265</v>
      </c>
    </row>
    <row r="543" ht="15.75">
      <c r="E543" s="3" t="s">
        <v>194</v>
      </c>
    </row>
    <row r="545" spans="3:4" ht="85.5">
      <c r="C545" s="1" t="s">
        <v>266</v>
      </c>
      <c r="D545" s="2" t="s">
        <v>300</v>
      </c>
    </row>
    <row r="546" ht="15.75">
      <c r="E546" s="3" t="s">
        <v>194</v>
      </c>
    </row>
    <row r="549" spans="3:4" ht="15.75">
      <c r="C549" s="1" t="s">
        <v>115</v>
      </c>
      <c r="D549" s="2" t="s">
        <v>301</v>
      </c>
    </row>
    <row r="552" spans="3:4" ht="15.75">
      <c r="C552" s="1" t="s">
        <v>302</v>
      </c>
      <c r="D552" s="2" t="s">
        <v>303</v>
      </c>
    </row>
    <row r="555" spans="3:4" ht="85.5">
      <c r="C555" s="1" t="s">
        <v>304</v>
      </c>
      <c r="D555" s="2" t="s">
        <v>217</v>
      </c>
    </row>
    <row r="557" spans="4:5" ht="15.75">
      <c r="D557" s="2" t="s">
        <v>263</v>
      </c>
      <c r="E557" s="3" t="s">
        <v>189</v>
      </c>
    </row>
    <row r="559" spans="3:4" ht="71.25">
      <c r="C559" s="1" t="s">
        <v>218</v>
      </c>
      <c r="D559" s="2" t="s">
        <v>152</v>
      </c>
    </row>
    <row r="560" spans="4:5" ht="15.75">
      <c r="D560" s="2" t="s">
        <v>153</v>
      </c>
      <c r="E560" s="3" t="s">
        <v>189</v>
      </c>
    </row>
    <row r="561" spans="4:5" ht="15.75">
      <c r="D561" s="2" t="s">
        <v>154</v>
      </c>
      <c r="E561" s="3" t="s">
        <v>189</v>
      </c>
    </row>
    <row r="563" spans="3:4" ht="85.5">
      <c r="C563" s="1" t="s">
        <v>155</v>
      </c>
      <c r="D563" s="2" t="s">
        <v>156</v>
      </c>
    </row>
    <row r="564" spans="4:5" ht="15.75">
      <c r="D564" s="2" t="s">
        <v>157</v>
      </c>
      <c r="E564" s="3" t="s">
        <v>189</v>
      </c>
    </row>
    <row r="566" spans="3:4" ht="71.25">
      <c r="C566" s="1" t="s">
        <v>158</v>
      </c>
      <c r="D566" s="2" t="s">
        <v>132</v>
      </c>
    </row>
    <row r="567" spans="4:5" ht="15.75">
      <c r="D567" s="2" t="s">
        <v>133</v>
      </c>
      <c r="E567" s="3" t="s">
        <v>189</v>
      </c>
    </row>
    <row r="569" spans="3:4" ht="71.25">
      <c r="C569" s="1" t="s">
        <v>235</v>
      </c>
      <c r="D569" s="2" t="s">
        <v>161</v>
      </c>
    </row>
    <row r="570" spans="4:5" ht="15.75">
      <c r="D570" s="2" t="s">
        <v>442</v>
      </c>
      <c r="E570" s="3" t="s">
        <v>189</v>
      </c>
    </row>
    <row r="573" spans="3:4" ht="15.75">
      <c r="C573" s="1" t="s">
        <v>302</v>
      </c>
      <c r="D573" s="2" t="s">
        <v>443</v>
      </c>
    </row>
    <row r="576" spans="3:4" ht="15.75">
      <c r="C576" s="1" t="s">
        <v>444</v>
      </c>
      <c r="D576" s="2" t="s">
        <v>445</v>
      </c>
    </row>
    <row r="579" spans="3:4" ht="85.5">
      <c r="C579" s="1" t="s">
        <v>446</v>
      </c>
      <c r="D579" s="2" t="s">
        <v>447</v>
      </c>
    </row>
    <row r="580" ht="15.75">
      <c r="E580" s="3" t="s">
        <v>194</v>
      </c>
    </row>
    <row r="582" spans="3:4" ht="85.5">
      <c r="C582" s="1" t="s">
        <v>448</v>
      </c>
      <c r="D582" s="2" t="s">
        <v>449</v>
      </c>
    </row>
    <row r="583" ht="15.75">
      <c r="E583" s="3" t="s">
        <v>194</v>
      </c>
    </row>
    <row r="585" spans="3:4" ht="85.5">
      <c r="C585" s="1" t="s">
        <v>450</v>
      </c>
      <c r="D585" s="2" t="s">
        <v>451</v>
      </c>
    </row>
    <row r="586" ht="15.75">
      <c r="E586" s="3" t="s">
        <v>194</v>
      </c>
    </row>
    <row r="588" spans="3:4" ht="85.5">
      <c r="C588" s="1" t="s">
        <v>452</v>
      </c>
      <c r="D588" s="2" t="s">
        <v>134</v>
      </c>
    </row>
    <row r="589" ht="15.75">
      <c r="E589" s="3" t="s">
        <v>389</v>
      </c>
    </row>
    <row r="591" spans="3:4" ht="85.5">
      <c r="C591" s="1" t="s">
        <v>135</v>
      </c>
      <c r="D591" s="2" t="s">
        <v>434</v>
      </c>
    </row>
    <row r="592" ht="15.75">
      <c r="E592" s="3" t="s">
        <v>194</v>
      </c>
    </row>
    <row r="594" spans="3:4" ht="85.5">
      <c r="C594" s="1" t="s">
        <v>435</v>
      </c>
      <c r="D594" s="2" t="s">
        <v>243</v>
      </c>
    </row>
    <row r="595" ht="15.75">
      <c r="E595" s="3" t="s">
        <v>194</v>
      </c>
    </row>
    <row r="599" spans="3:4" ht="15.75">
      <c r="C599" s="1" t="s">
        <v>444</v>
      </c>
      <c r="D599" s="2" t="s">
        <v>464</v>
      </c>
    </row>
    <row r="602" spans="3:4" ht="15.75">
      <c r="C602" s="1" t="s">
        <v>465</v>
      </c>
      <c r="D602" s="2" t="s">
        <v>466</v>
      </c>
    </row>
    <row r="605" spans="3:4" ht="85.5">
      <c r="C605" s="1" t="s">
        <v>467</v>
      </c>
      <c r="D605" s="2" t="s">
        <v>428</v>
      </c>
    </row>
    <row r="606" ht="15.75">
      <c r="E606" s="3" t="s">
        <v>194</v>
      </c>
    </row>
    <row r="608" spans="3:4" ht="71.25">
      <c r="C608" s="1" t="s">
        <v>429</v>
      </c>
      <c r="D608" s="2" t="s">
        <v>402</v>
      </c>
    </row>
    <row r="609" ht="15.75">
      <c r="E609" s="3" t="s">
        <v>292</v>
      </c>
    </row>
    <row r="611" spans="3:4" ht="85.5">
      <c r="C611" s="1" t="s">
        <v>403</v>
      </c>
      <c r="D611" s="2" t="s">
        <v>221</v>
      </c>
    </row>
    <row r="612" ht="15.75">
      <c r="E612" s="3" t="s">
        <v>292</v>
      </c>
    </row>
    <row r="614" spans="3:4" ht="71.25">
      <c r="C614" s="1" t="s">
        <v>222</v>
      </c>
      <c r="D614" s="2" t="s">
        <v>510</v>
      </c>
    </row>
    <row r="615" ht="15.75">
      <c r="E615" s="3" t="s">
        <v>524</v>
      </c>
    </row>
    <row r="617" spans="3:4" ht="85.5">
      <c r="C617" s="1" t="s">
        <v>511</v>
      </c>
      <c r="D617" s="2" t="s">
        <v>379</v>
      </c>
    </row>
    <row r="618" ht="15.75">
      <c r="E618" s="3" t="s">
        <v>524</v>
      </c>
    </row>
    <row r="620" spans="3:4" ht="85.5">
      <c r="C620" s="1" t="s">
        <v>380</v>
      </c>
      <c r="D620" s="2" t="s">
        <v>71</v>
      </c>
    </row>
    <row r="621" ht="15.75">
      <c r="E621" s="3" t="s">
        <v>524</v>
      </c>
    </row>
    <row r="625" spans="3:4" ht="15.75">
      <c r="C625" s="1" t="s">
        <v>465</v>
      </c>
      <c r="D625" s="2" t="s">
        <v>72</v>
      </c>
    </row>
    <row r="630" spans="3:4" ht="15.75">
      <c r="C630" s="1" t="s">
        <v>73</v>
      </c>
      <c r="D630" s="2" t="s">
        <v>74</v>
      </c>
    </row>
    <row r="632" spans="3:4" ht="71.25">
      <c r="C632" s="1" t="s">
        <v>89</v>
      </c>
      <c r="D632" s="2" t="s">
        <v>90</v>
      </c>
    </row>
    <row r="633" ht="15.75">
      <c r="E633" s="3" t="s">
        <v>194</v>
      </c>
    </row>
    <row r="635" spans="3:4" ht="71.25">
      <c r="C635" s="1" t="s">
        <v>91</v>
      </c>
      <c r="D635" s="2" t="s">
        <v>50</v>
      </c>
    </row>
    <row r="636" ht="15.75">
      <c r="E636" s="3" t="s">
        <v>194</v>
      </c>
    </row>
    <row r="638" spans="3:4" ht="71.25">
      <c r="C638" s="1" t="s">
        <v>51</v>
      </c>
      <c r="D638" s="2" t="s">
        <v>349</v>
      </c>
    </row>
    <row r="639" ht="15.75">
      <c r="E639" s="3" t="s">
        <v>524</v>
      </c>
    </row>
    <row r="641" spans="3:4" ht="15.75">
      <c r="C641" s="1" t="s">
        <v>73</v>
      </c>
      <c r="D641" s="2" t="s">
        <v>350</v>
      </c>
    </row>
    <row r="644" spans="3:4" ht="15.75">
      <c r="C644" s="1" t="s">
        <v>351</v>
      </c>
      <c r="D644" s="2" t="s">
        <v>352</v>
      </c>
    </row>
    <row r="647" spans="3:4" ht="85.5">
      <c r="C647" s="1" t="s">
        <v>353</v>
      </c>
      <c r="D647" s="2" t="s">
        <v>344</v>
      </c>
    </row>
    <row r="648" ht="15.75">
      <c r="E648" s="3" t="s">
        <v>194</v>
      </c>
    </row>
    <row r="650" spans="3:4" ht="85.5">
      <c r="C650" s="1" t="s">
        <v>345</v>
      </c>
      <c r="D650" s="2" t="s">
        <v>346</v>
      </c>
    </row>
    <row r="651" ht="15.75">
      <c r="E651" s="3" t="s">
        <v>194</v>
      </c>
    </row>
    <row r="654" spans="3:4" ht="85.5">
      <c r="C654" s="1" t="s">
        <v>347</v>
      </c>
      <c r="D654" s="2" t="s">
        <v>426</v>
      </c>
    </row>
    <row r="655" ht="15.75">
      <c r="E655" s="3" t="s">
        <v>194</v>
      </c>
    </row>
    <row r="658" spans="3:4" ht="85.5">
      <c r="C658" s="1" t="s">
        <v>427</v>
      </c>
      <c r="D658" s="2" t="s">
        <v>76</v>
      </c>
    </row>
    <row r="659" ht="15.75">
      <c r="E659" s="3" t="s">
        <v>194</v>
      </c>
    </row>
    <row r="661" spans="3:4" ht="85.5">
      <c r="C661" s="1" t="s">
        <v>77</v>
      </c>
      <c r="D661" s="2" t="s">
        <v>7</v>
      </c>
    </row>
    <row r="662" ht="15.75">
      <c r="E662" s="3" t="s">
        <v>524</v>
      </c>
    </row>
    <row r="664" spans="3:4" ht="71.25">
      <c r="C664" s="1" t="s">
        <v>236</v>
      </c>
      <c r="D664" s="2" t="s">
        <v>339</v>
      </c>
    </row>
    <row r="665" ht="15.75">
      <c r="E665" s="3" t="s">
        <v>524</v>
      </c>
    </row>
    <row r="670" spans="3:4" ht="15.75">
      <c r="C670" s="1" t="s">
        <v>351</v>
      </c>
      <c r="D670" s="2" t="s">
        <v>340</v>
      </c>
    </row>
    <row r="673" spans="3:4" ht="15.75">
      <c r="C673" s="1" t="s">
        <v>341</v>
      </c>
      <c r="D673" s="2" t="s">
        <v>342</v>
      </c>
    </row>
    <row r="676" spans="3:4" ht="85.5">
      <c r="C676" s="1" t="s">
        <v>343</v>
      </c>
      <c r="D676" s="2" t="s">
        <v>15</v>
      </c>
    </row>
    <row r="677" ht="15.75">
      <c r="E677" s="3" t="s">
        <v>194</v>
      </c>
    </row>
    <row r="680" spans="3:4" ht="71.25">
      <c r="C680" s="1" t="s">
        <v>16</v>
      </c>
      <c r="D680" s="2" t="s">
        <v>415</v>
      </c>
    </row>
    <row r="681" ht="15.75">
      <c r="E681" s="3" t="s">
        <v>292</v>
      </c>
    </row>
    <row r="683" spans="3:4" ht="85.5">
      <c r="C683" s="1" t="s">
        <v>416</v>
      </c>
      <c r="D683" s="2" t="s">
        <v>417</v>
      </c>
    </row>
    <row r="684" ht="15.75">
      <c r="E684" s="3" t="s">
        <v>194</v>
      </c>
    </row>
    <row r="686" spans="3:4" ht="71.25">
      <c r="C686" s="1" t="s">
        <v>418</v>
      </c>
      <c r="D686" s="2" t="s">
        <v>267</v>
      </c>
    </row>
    <row r="687" ht="15.75">
      <c r="E687" s="3" t="s">
        <v>194</v>
      </c>
    </row>
    <row r="689" spans="3:4" ht="85.5">
      <c r="C689" s="1" t="s">
        <v>268</v>
      </c>
      <c r="D689" s="2" t="s">
        <v>269</v>
      </c>
    </row>
    <row r="690" ht="15.75">
      <c r="E690" s="3" t="s">
        <v>194</v>
      </c>
    </row>
    <row r="694" spans="3:4" ht="15.75">
      <c r="C694" s="1" t="s">
        <v>341</v>
      </c>
      <c r="D694" s="2" t="s">
        <v>270</v>
      </c>
    </row>
    <row r="697" ht="15.75">
      <c r="D697" s="7" t="s">
        <v>271</v>
      </c>
    </row>
    <row r="701" spans="3:4" ht="15.75">
      <c r="C701" s="1" t="s">
        <v>272</v>
      </c>
      <c r="D701" s="2" t="s">
        <v>273</v>
      </c>
    </row>
    <row r="704" spans="3:4" ht="71.25">
      <c r="C704" s="1" t="s">
        <v>274</v>
      </c>
      <c r="D704" s="2" t="s">
        <v>305</v>
      </c>
    </row>
    <row r="705" ht="15.75">
      <c r="E705" s="3" t="s">
        <v>194</v>
      </c>
    </row>
    <row r="707" spans="3:4" ht="71.25">
      <c r="C707" s="1" t="s">
        <v>306</v>
      </c>
      <c r="D707" s="2" t="s">
        <v>52</v>
      </c>
    </row>
    <row r="708" ht="15.75">
      <c r="E708" s="3" t="s">
        <v>194</v>
      </c>
    </row>
    <row r="711" spans="3:4" ht="85.5">
      <c r="C711" s="1" t="s">
        <v>53</v>
      </c>
      <c r="D711" s="2" t="s">
        <v>500</v>
      </c>
    </row>
    <row r="712" ht="15.75">
      <c r="E712" s="3" t="s">
        <v>194</v>
      </c>
    </row>
    <row r="714" spans="3:4" ht="85.5">
      <c r="C714" s="1" t="s">
        <v>501</v>
      </c>
      <c r="D714" s="2" t="s">
        <v>514</v>
      </c>
    </row>
    <row r="715" ht="15.75">
      <c r="E715" s="3" t="s">
        <v>292</v>
      </c>
    </row>
    <row r="717" spans="3:4" ht="85.5">
      <c r="C717" s="1" t="s">
        <v>515</v>
      </c>
      <c r="D717" s="2" t="s">
        <v>64</v>
      </c>
    </row>
    <row r="718" ht="15.75">
      <c r="E718" s="3" t="s">
        <v>524</v>
      </c>
    </row>
    <row r="721" spans="3:4" ht="15.75">
      <c r="C721" s="1" t="s">
        <v>272</v>
      </c>
      <c r="D721" s="2" t="s">
        <v>65</v>
      </c>
    </row>
    <row r="724" spans="3:4" ht="15.75">
      <c r="C724" s="1" t="s">
        <v>272</v>
      </c>
      <c r="D724" s="2" t="s">
        <v>66</v>
      </c>
    </row>
    <row r="727" spans="3:4" ht="85.5">
      <c r="C727" s="1" t="s">
        <v>67</v>
      </c>
      <c r="D727" s="2" t="s">
        <v>487</v>
      </c>
    </row>
    <row r="728" ht="15.75">
      <c r="E728" s="3" t="s">
        <v>194</v>
      </c>
    </row>
    <row r="731" spans="3:4" ht="15.75">
      <c r="C731" s="1" t="s">
        <v>272</v>
      </c>
      <c r="D731" s="2" t="s">
        <v>488</v>
      </c>
    </row>
    <row r="741" spans="3:4" ht="15.75">
      <c r="C741" s="1" t="s">
        <v>489</v>
      </c>
      <c r="D741" s="2" t="s">
        <v>490</v>
      </c>
    </row>
    <row r="744" spans="3:4" ht="15.75">
      <c r="C744" s="1" t="s">
        <v>309</v>
      </c>
      <c r="D744" s="2" t="s">
        <v>310</v>
      </c>
    </row>
    <row r="746" spans="3:4" ht="15.75">
      <c r="C746" s="1" t="s">
        <v>296</v>
      </c>
      <c r="D746" s="2" t="s">
        <v>44</v>
      </c>
    </row>
    <row r="748" spans="3:4" ht="15.75">
      <c r="C748" s="1" t="s">
        <v>319</v>
      </c>
      <c r="D748" s="2" t="s">
        <v>320</v>
      </c>
    </row>
    <row r="750" spans="3:4" ht="15.75">
      <c r="C750" s="1" t="s">
        <v>115</v>
      </c>
      <c r="D750" s="2" t="s">
        <v>116</v>
      </c>
    </row>
    <row r="752" spans="3:4" ht="15.75">
      <c r="C752" s="1" t="s">
        <v>302</v>
      </c>
      <c r="D752" s="2" t="s">
        <v>303</v>
      </c>
    </row>
    <row r="754" spans="3:4" ht="15.75">
      <c r="C754" s="1" t="s">
        <v>444</v>
      </c>
      <c r="D754" s="2" t="s">
        <v>445</v>
      </c>
    </row>
    <row r="756" spans="3:4" ht="15.75">
      <c r="C756" s="1" t="s">
        <v>465</v>
      </c>
      <c r="D756" s="2" t="s">
        <v>466</v>
      </c>
    </row>
    <row r="758" spans="3:4" ht="15.75">
      <c r="C758" s="1" t="s">
        <v>73</v>
      </c>
      <c r="D758" s="2" t="s">
        <v>74</v>
      </c>
    </row>
    <row r="760" spans="3:4" ht="15.75">
      <c r="C760" s="1" t="s">
        <v>351</v>
      </c>
      <c r="D760" s="2" t="s">
        <v>352</v>
      </c>
    </row>
    <row r="762" spans="3:4" ht="15.75">
      <c r="C762" s="1" t="s">
        <v>341</v>
      </c>
      <c r="D762" s="2" t="s">
        <v>342</v>
      </c>
    </row>
    <row r="764" spans="3:4" ht="15.75">
      <c r="C764" s="1" t="s">
        <v>272</v>
      </c>
      <c r="D764" s="2" t="s">
        <v>273</v>
      </c>
    </row>
    <row r="766" spans="3:4" ht="15.75">
      <c r="C766" s="1" t="s">
        <v>272</v>
      </c>
      <c r="D766" s="2" t="s">
        <v>66</v>
      </c>
    </row>
    <row r="770" spans="3:4" ht="15.75">
      <c r="C770" s="1" t="s">
        <v>489</v>
      </c>
      <c r="D770" s="2" t="s">
        <v>491</v>
      </c>
    </row>
  </sheetData>
  <sheetProtection/>
  <printOptions/>
  <pageMargins left="0.7480314960629921" right="0.7480314960629921" top="0.984251968503937" bottom="0.984251968503937" header="0.5118110236220472" footer="0.5118110236220472"/>
  <pageSetup horizontalDpi="300" verticalDpi="300" orientation="portrait" paperSize="9" r:id="rId1"/>
  <headerFooter alignWithMargins="0">
    <oddHeader>&amp;L&amp;16ATRIKO&amp;12
&amp;8PODUZEÆE ZA INENJERING, ZAGREB, DAVORINA BAZIJANCA 5&amp;RSTAMBENA GRAÐEVINA
GORJANSKA UL. 24, ZAGREB</oddHeader>
    <oddFooter>&amp;L&amp;8&amp;A RADOVI&amp;RStr. &amp;P</oddFooter>
  </headerFooter>
</worksheet>
</file>

<file path=xl/worksheets/sheet10.xml><?xml version="1.0" encoding="utf-8"?>
<worksheet xmlns="http://schemas.openxmlformats.org/spreadsheetml/2006/main" xmlns:r="http://schemas.openxmlformats.org/officeDocument/2006/relationships">
  <dimension ref="A2:K32"/>
  <sheetViews>
    <sheetView showZeros="0" tabSelected="1" view="pageLayout" workbookViewId="0" topLeftCell="A1">
      <selection activeCell="A1" sqref="A1:A16384"/>
    </sheetView>
  </sheetViews>
  <sheetFormatPr defaultColWidth="8.796875" defaultRowHeight="15"/>
  <cols>
    <col min="1" max="1" width="3.19921875" style="57" customWidth="1"/>
    <col min="2" max="2" width="2.8984375" style="84" customWidth="1"/>
    <col min="3" max="3" width="2.09765625" style="45" customWidth="1"/>
    <col min="4" max="4" width="31.3984375" style="46" customWidth="1"/>
    <col min="5" max="5" width="6.09765625" style="20" customWidth="1"/>
    <col min="6" max="6" width="7.69921875" style="20" customWidth="1"/>
    <col min="7" max="7" width="8.19921875" style="20" customWidth="1"/>
    <col min="8" max="8" width="8.796875" style="20" customWidth="1"/>
    <col min="9" max="9" width="8.19921875" style="20" hidden="1" customWidth="1"/>
    <col min="10" max="10" width="1.203125" style="20" hidden="1" customWidth="1"/>
    <col min="11" max="11" width="9.19921875" style="20" hidden="1" customWidth="1"/>
    <col min="12" max="16384" width="8.8984375" style="20" customWidth="1"/>
  </cols>
  <sheetData>
    <row r="1" ht="13.5" thickBot="1"/>
    <row r="2" spans="1:11" ht="13.5" thickBot="1">
      <c r="A2" s="48" t="s">
        <v>4</v>
      </c>
      <c r="B2" s="105"/>
      <c r="C2" s="132"/>
      <c r="D2" s="107" t="s">
        <v>617</v>
      </c>
      <c r="E2" s="141"/>
      <c r="F2" s="142"/>
      <c r="G2" s="121"/>
      <c r="H2" s="143"/>
      <c r="I2" s="121"/>
      <c r="J2" s="121"/>
      <c r="K2" s="143"/>
    </row>
    <row r="3" spans="1:11" ht="12.75">
      <c r="A3" s="58"/>
      <c r="B3" s="55" t="s">
        <v>247</v>
      </c>
      <c r="D3" s="123"/>
      <c r="E3" s="139"/>
      <c r="F3" s="144"/>
      <c r="G3" s="111"/>
      <c r="H3" s="111"/>
      <c r="I3" s="111"/>
      <c r="J3" s="111"/>
      <c r="K3" s="111"/>
    </row>
    <row r="4" spans="1:11" ht="12.75">
      <c r="A4" s="89"/>
      <c r="B4" s="20"/>
      <c r="D4" s="59" t="s">
        <v>492</v>
      </c>
      <c r="F4" s="47"/>
      <c r="G4" s="47"/>
      <c r="H4" s="47"/>
      <c r="I4" s="47"/>
      <c r="J4" s="47"/>
      <c r="K4" s="47"/>
    </row>
    <row r="5" spans="1:11" ht="12.75">
      <c r="A5" s="89"/>
      <c r="B5" s="20"/>
      <c r="D5" s="123" t="s">
        <v>248</v>
      </c>
      <c r="F5" s="47"/>
      <c r="G5" s="47"/>
      <c r="H5" s="47"/>
      <c r="I5" s="47"/>
      <c r="J5" s="47"/>
      <c r="K5" s="47"/>
    </row>
    <row r="6" spans="1:11" ht="25.5">
      <c r="A6" s="89"/>
      <c r="B6" s="20"/>
      <c r="D6" s="56" t="s">
        <v>249</v>
      </c>
      <c r="F6" s="47"/>
      <c r="G6" s="47"/>
      <c r="H6" s="47"/>
      <c r="I6" s="47"/>
      <c r="J6" s="47"/>
      <c r="K6" s="47"/>
    </row>
    <row r="7" spans="1:11" ht="25.5">
      <c r="A7" s="89"/>
      <c r="B7" s="20"/>
      <c r="D7" s="56" t="s">
        <v>250</v>
      </c>
      <c r="F7" s="47" t="s">
        <v>47</v>
      </c>
      <c r="G7" s="47"/>
      <c r="H7" s="47"/>
      <c r="I7" s="47"/>
      <c r="J7" s="47"/>
      <c r="K7" s="47"/>
    </row>
    <row r="8" spans="1:11" ht="25.5">
      <c r="A8" s="89"/>
      <c r="B8" s="20"/>
      <c r="D8" s="59" t="s">
        <v>619</v>
      </c>
      <c r="F8" s="47"/>
      <c r="G8" s="47"/>
      <c r="H8" s="47"/>
      <c r="I8" s="47"/>
      <c r="J8" s="47"/>
      <c r="K8" s="47"/>
    </row>
    <row r="9" spans="1:11" ht="12.75">
      <c r="A9" s="89"/>
      <c r="B9" s="20"/>
      <c r="D9" s="56"/>
      <c r="F9" s="47"/>
      <c r="G9" s="47"/>
      <c r="H9" s="130">
        <f>IF(ISNUMBER(F9),F9*G9,"")</f>
      </c>
      <c r="I9" s="47"/>
      <c r="J9" s="47"/>
      <c r="K9" s="47"/>
    </row>
    <row r="10" spans="1:11" ht="12.75">
      <c r="A10" s="89"/>
      <c r="B10" s="20"/>
      <c r="D10" s="123"/>
      <c r="F10" s="47" t="s">
        <v>47</v>
      </c>
      <c r="G10" s="47"/>
      <c r="H10" s="130">
        <f>IF(ISNUMBER(F10),F10*G10,"")</f>
      </c>
      <c r="I10" s="47"/>
      <c r="J10" s="47"/>
      <c r="K10" s="47"/>
    </row>
    <row r="11" spans="1:11" ht="24.75" thickBot="1">
      <c r="A11" s="262" t="s">
        <v>535</v>
      </c>
      <c r="B11" s="263"/>
      <c r="C11" s="60"/>
      <c r="D11" s="61" t="s">
        <v>536</v>
      </c>
      <c r="E11" s="62" t="s">
        <v>537</v>
      </c>
      <c r="F11" s="63" t="s">
        <v>538</v>
      </c>
      <c r="G11" s="63" t="s">
        <v>539</v>
      </c>
      <c r="H11" s="63" t="s">
        <v>540</v>
      </c>
      <c r="I11" s="47"/>
      <c r="J11" s="47"/>
      <c r="K11" s="47"/>
    </row>
    <row r="12" spans="1:11" ht="13.5" thickTop="1">
      <c r="A12" s="95"/>
      <c r="B12" s="146"/>
      <c r="C12" s="136"/>
      <c r="D12" s="183"/>
      <c r="E12" s="148"/>
      <c r="F12" s="149"/>
      <c r="G12" s="149"/>
      <c r="H12" s="99"/>
      <c r="I12" s="47"/>
      <c r="J12" s="47"/>
      <c r="K12" s="47"/>
    </row>
    <row r="13" spans="1:11" ht="25.5">
      <c r="A13" s="64" t="s">
        <v>4</v>
      </c>
      <c r="B13" s="150">
        <v>1</v>
      </c>
      <c r="C13" s="66"/>
      <c r="D13" s="151" t="s">
        <v>618</v>
      </c>
      <c r="E13" s="152"/>
      <c r="F13" s="153" t="s">
        <v>47</v>
      </c>
      <c r="G13" s="153"/>
      <c r="H13" s="73">
        <f>IF(ISNUMBER(F13),F13*G13,"")</f>
      </c>
      <c r="I13" s="47"/>
      <c r="J13" s="47"/>
      <c r="K13" s="47"/>
    </row>
    <row r="14" spans="1:11" ht="12.75">
      <c r="A14" s="64"/>
      <c r="B14" s="150"/>
      <c r="C14" s="66"/>
      <c r="D14" s="151"/>
      <c r="E14" s="152" t="s">
        <v>381</v>
      </c>
      <c r="F14" s="153">
        <v>1</v>
      </c>
      <c r="G14" s="153"/>
      <c r="H14" s="73">
        <f>IF(ISNUMBER(F14),F14*G14,"")</f>
        <v>0</v>
      </c>
      <c r="I14" s="47"/>
      <c r="J14" s="47"/>
      <c r="K14" s="47"/>
    </row>
    <row r="15" spans="1:11" ht="12.75">
      <c r="A15" s="64"/>
      <c r="B15" s="150"/>
      <c r="C15" s="66"/>
      <c r="D15" s="151"/>
      <c r="E15" s="152"/>
      <c r="F15" s="153"/>
      <c r="G15" s="153"/>
      <c r="H15" s="73"/>
      <c r="I15" s="47"/>
      <c r="J15" s="47"/>
      <c r="K15" s="47"/>
    </row>
    <row r="16" spans="1:11" ht="38.25">
      <c r="A16" s="64" t="s">
        <v>4</v>
      </c>
      <c r="B16" s="150">
        <v>2</v>
      </c>
      <c r="C16" s="66"/>
      <c r="D16" s="245" t="s">
        <v>621</v>
      </c>
      <c r="E16" s="152" t="s">
        <v>381</v>
      </c>
      <c r="F16" s="153">
        <v>1</v>
      </c>
      <c r="G16" s="153"/>
      <c r="H16" s="73">
        <f>IF(ISNUMBER(F16),F16*G16,"")</f>
        <v>0</v>
      </c>
      <c r="I16" s="47"/>
      <c r="J16" s="47"/>
      <c r="K16" s="47"/>
    </row>
    <row r="17" spans="1:11" ht="12.75">
      <c r="A17" s="64"/>
      <c r="B17" s="150"/>
      <c r="C17" s="66"/>
      <c r="D17" s="151"/>
      <c r="E17" s="152"/>
      <c r="F17" s="153"/>
      <c r="G17" s="153"/>
      <c r="H17" s="73">
        <f>IF(ISNUMBER(F17),F17*G17,"")</f>
      </c>
      <c r="I17" s="47"/>
      <c r="J17" s="47"/>
      <c r="K17" s="47"/>
    </row>
    <row r="18" spans="1:11" ht="51">
      <c r="A18" s="64" t="s">
        <v>4</v>
      </c>
      <c r="B18" s="150">
        <v>3</v>
      </c>
      <c r="C18" s="66"/>
      <c r="D18" s="151" t="s">
        <v>622</v>
      </c>
      <c r="E18" s="152"/>
      <c r="F18" s="153" t="s">
        <v>47</v>
      </c>
      <c r="G18" s="153"/>
      <c r="H18" s="73">
        <f>IF(ISNUMBER(F18),F18*G18,"")</f>
      </c>
      <c r="I18" s="47"/>
      <c r="J18" s="47"/>
      <c r="K18" s="47"/>
    </row>
    <row r="19" spans="1:11" ht="12.75">
      <c r="A19" s="64"/>
      <c r="B19" s="150"/>
      <c r="C19" s="66"/>
      <c r="D19" s="151"/>
      <c r="E19" s="152" t="s">
        <v>381</v>
      </c>
      <c r="F19" s="153">
        <v>1</v>
      </c>
      <c r="G19" s="153"/>
      <c r="H19" s="73">
        <f>IF(ISNUMBER(F19),F19*G19,"")</f>
        <v>0</v>
      </c>
      <c r="I19" s="47"/>
      <c r="J19" s="47"/>
      <c r="K19" s="47"/>
    </row>
    <row r="20" spans="1:11" ht="12.75">
      <c r="A20" s="64"/>
      <c r="B20" s="150"/>
      <c r="C20" s="66"/>
      <c r="D20" s="151"/>
      <c r="E20" s="152"/>
      <c r="F20" s="153"/>
      <c r="G20" s="153"/>
      <c r="H20" s="73"/>
      <c r="I20" s="47"/>
      <c r="J20" s="47"/>
      <c r="K20" s="47"/>
    </row>
    <row r="21" spans="1:11" ht="38.25">
      <c r="A21" s="64" t="s">
        <v>4</v>
      </c>
      <c r="B21" s="150">
        <v>4</v>
      </c>
      <c r="C21" s="66"/>
      <c r="D21" s="151" t="s">
        <v>620</v>
      </c>
      <c r="E21" s="152"/>
      <c r="F21" s="153" t="s">
        <v>47</v>
      </c>
      <c r="G21" s="153"/>
      <c r="H21" s="73">
        <f>IF(ISNUMBER(F21),F21*G21,"")</f>
      </c>
      <c r="I21" s="47"/>
      <c r="J21" s="47"/>
      <c r="K21" s="47"/>
    </row>
    <row r="22" spans="1:11" ht="12.75">
      <c r="A22" s="64"/>
      <c r="B22" s="150"/>
      <c r="C22" s="66"/>
      <c r="D22" s="151"/>
      <c r="E22" s="152" t="s">
        <v>381</v>
      </c>
      <c r="F22" s="153">
        <v>1</v>
      </c>
      <c r="G22" s="153"/>
      <c r="H22" s="73">
        <f>IF(ISNUMBER(F22),F22*G22,"")</f>
        <v>0</v>
      </c>
      <c r="I22" s="47"/>
      <c r="J22" s="47"/>
      <c r="K22" s="47"/>
    </row>
    <row r="23" spans="1:11" ht="12.75">
      <c r="A23" s="64"/>
      <c r="B23" s="150"/>
      <c r="C23" s="66"/>
      <c r="D23" s="151"/>
      <c r="E23" s="152"/>
      <c r="F23" s="153"/>
      <c r="G23" s="153"/>
      <c r="H23" s="73"/>
      <c r="I23" s="47"/>
      <c r="J23" s="47"/>
      <c r="K23" s="47"/>
    </row>
    <row r="24" spans="1:11" ht="12.75">
      <c r="A24" s="64"/>
      <c r="B24" s="150"/>
      <c r="C24" s="66"/>
      <c r="D24" s="151"/>
      <c r="E24" s="152"/>
      <c r="F24" s="153"/>
      <c r="G24" s="153"/>
      <c r="H24" s="73"/>
      <c r="I24" s="47"/>
      <c r="J24" s="47"/>
      <c r="K24" s="47"/>
    </row>
    <row r="25" spans="1:11" ht="12.75">
      <c r="A25" s="64"/>
      <c r="B25" s="150"/>
      <c r="C25" s="66"/>
      <c r="D25" s="151"/>
      <c r="E25" s="152"/>
      <c r="F25" s="153"/>
      <c r="G25" s="153"/>
      <c r="H25" s="73"/>
      <c r="I25" s="47"/>
      <c r="J25" s="47"/>
      <c r="K25" s="47"/>
    </row>
    <row r="26" spans="1:11" ht="12.75">
      <c r="A26" s="64"/>
      <c r="B26" s="150"/>
      <c r="C26" s="66"/>
      <c r="D26" s="151"/>
      <c r="E26" s="152"/>
      <c r="F26" s="153"/>
      <c r="G26" s="153"/>
      <c r="H26" s="73"/>
      <c r="I26" s="47"/>
      <c r="J26" s="47"/>
      <c r="K26" s="47"/>
    </row>
    <row r="27" spans="1:8" ht="13.5" thickBot="1">
      <c r="A27" s="101"/>
      <c r="B27" s="184"/>
      <c r="C27" s="76"/>
      <c r="D27" s="157"/>
      <c r="E27" s="158"/>
      <c r="F27" s="185"/>
      <c r="G27" s="74"/>
      <c r="H27" s="129"/>
    </row>
    <row r="28" spans="1:11" ht="12.75">
      <c r="A28" s="209" t="s">
        <v>4</v>
      </c>
      <c r="B28" s="201"/>
      <c r="C28" s="81"/>
      <c r="D28" s="201" t="s">
        <v>617</v>
      </c>
      <c r="E28" s="202"/>
      <c r="F28" s="203"/>
      <c r="G28" s="204"/>
      <c r="H28" s="204">
        <f>SUM(H12:H27)</f>
        <v>0</v>
      </c>
      <c r="I28" s="115"/>
      <c r="J28" s="115"/>
      <c r="K28" s="115"/>
    </row>
    <row r="29" spans="1:2" ht="12.75">
      <c r="A29" s="58" t="s">
        <v>247</v>
      </c>
      <c r="B29" s="55" t="s">
        <v>247</v>
      </c>
    </row>
    <row r="30" spans="1:2" ht="12.75">
      <c r="A30" s="58" t="s">
        <v>247</v>
      </c>
      <c r="B30" s="55" t="s">
        <v>247</v>
      </c>
    </row>
    <row r="31" spans="1:2" ht="12.75">
      <c r="A31" s="58" t="s">
        <v>247</v>
      </c>
      <c r="B31" s="55" t="s">
        <v>247</v>
      </c>
    </row>
    <row r="32" spans="1:2" ht="12.75">
      <c r="A32" s="58" t="s">
        <v>247</v>
      </c>
      <c r="B32" s="55" t="s">
        <v>247</v>
      </c>
    </row>
    <row r="61" ht="57.75" customHeight="1"/>
    <row r="64" ht="30" customHeight="1"/>
  </sheetData>
  <sheetProtection/>
  <mergeCells count="1">
    <mergeCell ref="A11:B11"/>
  </mergeCells>
  <printOptions/>
  <pageMargins left="0.9448818897637796" right="0.4330708661417323" top="1.0236220472440944" bottom="0.7874015748031497" header="0.5118110236220472" footer="0.5118110236220472"/>
  <pageSetup horizontalDpi="600" verticalDpi="600" orientation="portrait" paperSize="9" scale="98" r:id="rId1"/>
  <headerFooter alignWithMargins="0">
    <oddHeader>&amp;L&amp;"-,Regular"&amp;9Investitor: DAGGK i GRADSKA KNJIŽNICA
Projekt:    KNJIŽNICA ZA MLADE I DAGGK
                 &amp;C&amp;"-,Bold"&amp;10TROŠKOVNIK 
GRAĐEVINSKO OBRTNIČKIH
RADOVA&amp;R&amp;"-,Regular"&amp;9Projektant: ARHITEKTURA VINSKI 
MATIJA VINSKI d.i.a.
KARLOVAC</oddHeader>
    <oddFooter>&amp;L&amp;"-,Regular"&amp;10&amp;A RADOVI&amp;C&amp;"-,Regular"&amp;10- &amp;P -</oddFooter>
  </headerFooter>
</worksheet>
</file>

<file path=xl/worksheets/sheet11.xml><?xml version="1.0" encoding="utf-8"?>
<worksheet xmlns="http://schemas.openxmlformats.org/spreadsheetml/2006/main" xmlns:r="http://schemas.openxmlformats.org/officeDocument/2006/relationships">
  <dimension ref="A2:K41"/>
  <sheetViews>
    <sheetView showZeros="0" view="pageLayout" workbookViewId="0" topLeftCell="A1">
      <selection activeCell="D24" sqref="D24"/>
    </sheetView>
  </sheetViews>
  <sheetFormatPr defaultColWidth="8.796875" defaultRowHeight="15"/>
  <cols>
    <col min="1" max="1" width="3.19921875" style="89" customWidth="1"/>
    <col min="2" max="2" width="2.8984375" style="20" customWidth="1"/>
    <col min="3" max="3" width="2.09765625" style="20" customWidth="1"/>
    <col min="4" max="4" width="31.3984375" style="20" customWidth="1"/>
    <col min="5" max="5" width="6.09765625" style="20" customWidth="1"/>
    <col min="6" max="6" width="7.69921875" style="20" customWidth="1"/>
    <col min="7" max="7" width="5" style="20" customWidth="1"/>
    <col min="8" max="8" width="10.796875" style="20" customWidth="1"/>
    <col min="9" max="9" width="8.19921875" style="20" hidden="1" customWidth="1"/>
    <col min="10" max="10" width="1.203125" style="20" hidden="1" customWidth="1"/>
    <col min="11" max="11" width="9.19921875" style="20" hidden="1" customWidth="1"/>
    <col min="12" max="16384" width="8.8984375" style="20" customWidth="1"/>
  </cols>
  <sheetData>
    <row r="1" ht="13.5" thickBot="1"/>
    <row r="2" spans="1:11" ht="13.5" thickBot="1">
      <c r="A2" s="210"/>
      <c r="B2" s="211"/>
      <c r="C2" s="211"/>
      <c r="D2" s="212" t="s">
        <v>219</v>
      </c>
      <c r="E2" s="211"/>
      <c r="F2" s="211"/>
      <c r="G2" s="211"/>
      <c r="H2" s="213"/>
      <c r="I2" s="119"/>
      <c r="J2" s="119"/>
      <c r="K2" s="164"/>
    </row>
    <row r="6" spans="1:11" ht="12.75">
      <c r="A6" s="186" t="s">
        <v>261</v>
      </c>
      <c r="B6" s="187"/>
      <c r="C6" s="187"/>
      <c r="D6" s="150" t="s">
        <v>564</v>
      </c>
      <c r="E6" s="188"/>
      <c r="F6" s="189"/>
      <c r="G6" s="189"/>
      <c r="H6" s="189">
        <f>'1.  RUSENJA'!H42</f>
        <v>0</v>
      </c>
      <c r="I6" s="189"/>
      <c r="J6" s="189"/>
      <c r="K6" s="189"/>
    </row>
    <row r="8" spans="1:11" ht="12.75">
      <c r="A8" s="186" t="s">
        <v>489</v>
      </c>
      <c r="B8" s="187"/>
      <c r="C8" s="187"/>
      <c r="D8" s="150" t="s">
        <v>35</v>
      </c>
      <c r="E8" s="188"/>
      <c r="F8" s="189"/>
      <c r="G8" s="189"/>
      <c r="H8" s="189">
        <f>'2. ZIDARSKI'!H24</f>
        <v>0</v>
      </c>
      <c r="I8" s="189"/>
      <c r="J8" s="189"/>
      <c r="K8" s="189"/>
    </row>
    <row r="10" spans="1:11" ht="12.75">
      <c r="A10" s="190" t="s">
        <v>613</v>
      </c>
      <c r="B10" s="187"/>
      <c r="C10" s="187"/>
      <c r="D10" s="150" t="s">
        <v>5</v>
      </c>
      <c r="E10" s="188"/>
      <c r="F10" s="189"/>
      <c r="G10" s="189"/>
      <c r="H10" s="189">
        <f>'3. FASADERSKI'!H21</f>
        <v>0</v>
      </c>
      <c r="I10" s="189"/>
      <c r="J10" s="189"/>
      <c r="K10" s="189"/>
    </row>
    <row r="12" spans="1:11" ht="12.75">
      <c r="A12" s="190" t="s">
        <v>246</v>
      </c>
      <c r="B12" s="190"/>
      <c r="C12" s="190"/>
      <c r="D12" s="150" t="s">
        <v>466</v>
      </c>
      <c r="E12" s="188"/>
      <c r="F12" s="189"/>
      <c r="G12" s="189"/>
      <c r="H12" s="189">
        <f>'4. LIMARSKI'!H42</f>
        <v>0</v>
      </c>
      <c r="I12" s="189"/>
      <c r="J12" s="189"/>
      <c r="K12" s="189"/>
    </row>
    <row r="13" ht="12.75">
      <c r="D13" s="150"/>
    </row>
    <row r="14" spans="1:8" ht="12.75">
      <c r="A14" s="190" t="s">
        <v>614</v>
      </c>
      <c r="B14" s="190"/>
      <c r="C14" s="190"/>
      <c r="D14" s="150" t="s">
        <v>141</v>
      </c>
      <c r="E14" s="189"/>
      <c r="F14" s="189"/>
      <c r="G14" s="189"/>
      <c r="H14" s="189">
        <f>'5. TESARSKI i KROV'!H25</f>
        <v>0</v>
      </c>
    </row>
    <row r="15" spans="1:8" ht="12.75">
      <c r="A15" s="190"/>
      <c r="B15" s="190"/>
      <c r="C15" s="190"/>
      <c r="D15" s="150"/>
      <c r="E15" s="192"/>
      <c r="F15" s="192"/>
      <c r="G15" s="192"/>
      <c r="H15" s="192"/>
    </row>
    <row r="16" spans="1:8" ht="12.75">
      <c r="A16" s="190" t="s">
        <v>615</v>
      </c>
      <c r="B16" s="190"/>
      <c r="C16" s="190"/>
      <c r="D16" s="150" t="s">
        <v>556</v>
      </c>
      <c r="E16" s="189"/>
      <c r="F16" s="189"/>
      <c r="G16" s="189"/>
      <c r="H16" s="189">
        <f>'5. TESARSKI i KROV'!H55</f>
        <v>0</v>
      </c>
    </row>
    <row r="17" ht="12.75">
      <c r="D17" s="150"/>
    </row>
    <row r="18" spans="1:11" ht="12.75">
      <c r="A18" s="190" t="s">
        <v>616</v>
      </c>
      <c r="B18" s="190"/>
      <c r="C18" s="190"/>
      <c r="D18" s="150" t="s">
        <v>562</v>
      </c>
      <c r="E18" s="188"/>
      <c r="F18" s="189"/>
      <c r="G18" s="189"/>
      <c r="H18" s="189">
        <f>'6. GIPSKARTONSKI'!H17</f>
        <v>0</v>
      </c>
      <c r="I18" s="189"/>
      <c r="J18" s="189"/>
      <c r="K18" s="189"/>
    </row>
    <row r="19" ht="12.75">
      <c r="D19" s="150"/>
    </row>
    <row r="20" spans="1:11" ht="12.75">
      <c r="A20" s="190" t="s">
        <v>528</v>
      </c>
      <c r="B20" s="187"/>
      <c r="C20" s="187"/>
      <c r="D20" s="150" t="s">
        <v>44</v>
      </c>
      <c r="E20" s="188"/>
      <c r="F20" s="189"/>
      <c r="G20" s="189"/>
      <c r="H20" s="189">
        <f>'7. SOB. LIČILAČKI'!H23</f>
        <v>0</v>
      </c>
      <c r="I20" s="189"/>
      <c r="J20" s="189"/>
      <c r="K20" s="189"/>
    </row>
    <row r="21" ht="12.75">
      <c r="D21" s="150"/>
    </row>
    <row r="22" spans="1:8" ht="12.75">
      <c r="A22" s="190" t="s">
        <v>4</v>
      </c>
      <c r="B22" s="187"/>
      <c r="C22" s="187"/>
      <c r="D22" s="150" t="s">
        <v>617</v>
      </c>
      <c r="E22" s="188"/>
      <c r="F22" s="189"/>
      <c r="G22" s="189"/>
      <c r="H22" s="189">
        <f>'8. ELEKTROTEHNIČKI RADOVI'!H28</f>
        <v>0</v>
      </c>
    </row>
    <row r="23" ht="12.75">
      <c r="D23" s="150"/>
    </row>
    <row r="24" ht="12.75">
      <c r="A24" s="186"/>
    </row>
    <row r="25" spans="1:11" ht="13.5" thickBot="1">
      <c r="A25" s="163"/>
      <c r="B25" s="163"/>
      <c r="C25" s="163"/>
      <c r="D25" s="163"/>
      <c r="E25" s="163"/>
      <c r="F25" s="163"/>
      <c r="G25" s="163"/>
      <c r="H25" s="163"/>
      <c r="I25" s="163"/>
      <c r="J25" s="163"/>
      <c r="K25" s="163"/>
    </row>
    <row r="26" spans="1:11" ht="12.75">
      <c r="A26" s="16"/>
      <c r="B26" s="16"/>
      <c r="C26" s="16"/>
      <c r="D26" s="16"/>
      <c r="E26" s="16"/>
      <c r="F26" s="16"/>
      <c r="G26" s="16"/>
      <c r="H26" s="16"/>
      <c r="I26" s="16"/>
      <c r="J26" s="16"/>
      <c r="K26" s="16"/>
    </row>
    <row r="27" spans="4:11" ht="11.25" customHeight="1">
      <c r="D27" s="150" t="s">
        <v>234</v>
      </c>
      <c r="E27" s="188"/>
      <c r="F27" s="189"/>
      <c r="G27" s="189"/>
      <c r="H27" s="191">
        <f>SUM(H6:H26)</f>
        <v>0</v>
      </c>
      <c r="I27" s="189"/>
      <c r="J27" s="189"/>
      <c r="K27" s="189"/>
    </row>
    <row r="28" spans="4:11" ht="11.25" customHeight="1">
      <c r="D28" s="150"/>
      <c r="E28" s="16"/>
      <c r="F28" s="16"/>
      <c r="G28" s="16"/>
      <c r="H28" s="16"/>
      <c r="I28" s="16"/>
      <c r="J28" s="16"/>
      <c r="K28" s="16"/>
    </row>
    <row r="29" spans="4:11" ht="12.75">
      <c r="D29" s="150" t="s">
        <v>532</v>
      </c>
      <c r="E29" s="188"/>
      <c r="F29" s="189"/>
      <c r="G29" s="189"/>
      <c r="H29" s="189">
        <f>H27*0.25</f>
        <v>0</v>
      </c>
      <c r="I29" s="189"/>
      <c r="J29" s="189"/>
      <c r="K29" s="189"/>
    </row>
    <row r="30" spans="4:11" ht="11.25" customHeight="1">
      <c r="D30" s="150"/>
      <c r="E30" s="16"/>
      <c r="F30" s="16"/>
      <c r="G30" s="16"/>
      <c r="H30" s="16"/>
      <c r="I30" s="16"/>
      <c r="J30" s="16"/>
      <c r="K30" s="16"/>
    </row>
    <row r="31" spans="1:11" ht="12.75">
      <c r="A31" s="214"/>
      <c r="B31" s="215"/>
      <c r="C31" s="215"/>
      <c r="D31" s="216" t="s">
        <v>191</v>
      </c>
      <c r="E31" s="215"/>
      <c r="F31" s="217"/>
      <c r="G31" s="217"/>
      <c r="H31" s="218">
        <f>SUM(H27:H30)</f>
        <v>0</v>
      </c>
      <c r="I31" s="189"/>
      <c r="J31" s="189"/>
      <c r="K31" s="189"/>
    </row>
    <row r="32" spans="4:11" ht="12.75">
      <c r="D32" s="150"/>
      <c r="E32" s="187"/>
      <c r="F32" s="192"/>
      <c r="G32" s="192"/>
      <c r="H32" s="192"/>
      <c r="I32" s="192"/>
      <c r="J32" s="192"/>
      <c r="K32" s="192"/>
    </row>
    <row r="33" ht="12.75">
      <c r="D33" s="150"/>
    </row>
    <row r="34" spans="4:10" ht="12.75">
      <c r="D34" s="20" t="s">
        <v>612</v>
      </c>
      <c r="G34" s="26" t="s">
        <v>533</v>
      </c>
      <c r="I34" s="26" t="s">
        <v>124</v>
      </c>
      <c r="J34" s="26"/>
    </row>
    <row r="35" spans="1:8" ht="13.5" thickBot="1">
      <c r="A35" s="219"/>
      <c r="B35" s="163"/>
      <c r="C35" s="163"/>
      <c r="D35" s="163"/>
      <c r="E35" s="163"/>
      <c r="F35" s="163"/>
      <c r="G35" s="163"/>
      <c r="H35" s="163"/>
    </row>
    <row r="36" spans="1:8" ht="12.75">
      <c r="A36" s="254"/>
      <c r="B36" s="16"/>
      <c r="C36" s="16"/>
      <c r="D36" s="16"/>
      <c r="E36" s="16"/>
      <c r="F36" s="16"/>
      <c r="G36" s="16"/>
      <c r="H36" s="16"/>
    </row>
    <row r="37" spans="1:8" ht="12.75">
      <c r="A37" s="254"/>
      <c r="B37" s="16"/>
      <c r="C37" s="16"/>
      <c r="D37" s="16"/>
      <c r="E37" s="16"/>
      <c r="F37" s="16"/>
      <c r="G37" s="16"/>
      <c r="H37" s="16"/>
    </row>
    <row r="38" spans="1:8" ht="12.75">
      <c r="A38" s="254"/>
      <c r="B38" s="16"/>
      <c r="C38" s="16"/>
      <c r="D38" s="16"/>
      <c r="E38" s="16"/>
      <c r="F38" s="16"/>
      <c r="G38" s="16"/>
      <c r="H38" s="16"/>
    </row>
    <row r="40" spans="1:6" ht="12.75">
      <c r="A40" s="26"/>
      <c r="D40" s="193"/>
      <c r="F40" s="194"/>
    </row>
    <row r="41" spans="1:11" ht="12.75">
      <c r="A41" s="26"/>
      <c r="D41" s="150"/>
      <c r="E41" s="187"/>
      <c r="F41" s="192"/>
      <c r="G41" s="192"/>
      <c r="H41" s="192"/>
      <c r="I41" s="192"/>
      <c r="J41" s="192"/>
      <c r="K41" s="192"/>
    </row>
  </sheetData>
  <sheetProtection/>
  <printOptions/>
  <pageMargins left="0.9448818897637796" right="0.4330708661417323" top="1.0236220472440944" bottom="0.7874015748031497" header="0.5118110236220472" footer="0.5118110236220472"/>
  <pageSetup horizontalDpi="600" verticalDpi="600" orientation="portrait" paperSize="9" scale="98" r:id="rId1"/>
  <headerFooter alignWithMargins="0">
    <oddHeader>&amp;L&amp;"-,Regular"&amp;9Investitor: DAGGK i GRADSKA KNJIŽNICA
Projekt:    KNJIŽNICA ZA MLADE I DAGGK
                 &amp;C&amp;"-,Bold"&amp;10TROŠKOVNIK 
GRAĐEVINSKO OBRTNIČKIH
RADOVA&amp;R&amp;"-,Regular"&amp;9Projektant: ARHITEKTURA VINSKI 
MATIJA VINSKI d.i.a.
KARLOVAC</oddHeader>
    <oddFooter>&amp;L&amp;"-,Regular"&amp;10&amp;A RADOVI&amp;C&amp;"-,Regular"&amp;10- &amp;P -</oddFooter>
  </headerFooter>
  <rowBreaks count="1" manualBreakCount="1">
    <brk id="39" max="8" man="1"/>
  </rowBreaks>
</worksheet>
</file>

<file path=xl/worksheets/sheet2.xml><?xml version="1.0" encoding="utf-8"?>
<worksheet xmlns="http://schemas.openxmlformats.org/spreadsheetml/2006/main" xmlns:r="http://schemas.openxmlformats.org/officeDocument/2006/relationships">
  <dimension ref="A2:K341"/>
  <sheetViews>
    <sheetView view="pageLayout" workbookViewId="0" topLeftCell="A16">
      <selection activeCell="C41" sqref="C41"/>
    </sheetView>
  </sheetViews>
  <sheetFormatPr defaultColWidth="8.796875" defaultRowHeight="15"/>
  <cols>
    <col min="1" max="1" width="5.19921875" style="17" customWidth="1"/>
    <col min="2" max="2" width="17.19921875" style="24" customWidth="1"/>
    <col min="3" max="3" width="43.296875" style="15" customWidth="1"/>
    <col min="4" max="5" width="8.296875" style="16" customWidth="1"/>
    <col min="6" max="10" width="8.8984375" style="16" customWidth="1"/>
    <col min="11" max="11" width="3.69921875" style="16" customWidth="1"/>
    <col min="12" max="16384" width="8.8984375" style="16" customWidth="1"/>
  </cols>
  <sheetData>
    <row r="2" spans="1:2" ht="12.75">
      <c r="A2" s="13"/>
      <c r="B2" s="14"/>
    </row>
    <row r="3" spans="1:11" ht="15.75">
      <c r="A3" s="229"/>
      <c r="B3" s="239" t="s">
        <v>282</v>
      </c>
      <c r="C3" s="228" t="s">
        <v>609</v>
      </c>
      <c r="D3" s="220"/>
      <c r="E3" s="20"/>
      <c r="F3" s="20"/>
      <c r="G3" s="20"/>
      <c r="H3" s="20"/>
      <c r="I3" s="20"/>
      <c r="J3" s="20"/>
      <c r="K3" s="20"/>
    </row>
    <row r="4" spans="1:11" ht="15">
      <c r="A4" s="21"/>
      <c r="B4" s="20"/>
      <c r="C4" s="19"/>
      <c r="D4" s="20"/>
      <c r="E4" s="20"/>
      <c r="F4" s="20"/>
      <c r="G4" s="20"/>
      <c r="H4" s="20"/>
      <c r="I4" s="20"/>
      <c r="J4" s="20"/>
      <c r="K4" s="20"/>
    </row>
    <row r="5" spans="1:11" ht="15">
      <c r="A5" s="21"/>
      <c r="B5" s="20"/>
      <c r="C5" s="19"/>
      <c r="D5" s="20"/>
      <c r="E5" s="20"/>
      <c r="F5" s="20"/>
      <c r="G5" s="20"/>
      <c r="H5" s="20"/>
      <c r="I5" s="20"/>
      <c r="J5" s="20"/>
      <c r="K5" s="20"/>
    </row>
    <row r="6" spans="1:11" ht="15">
      <c r="A6" s="21"/>
      <c r="B6" s="20"/>
      <c r="C6" s="19"/>
      <c r="D6" s="20"/>
      <c r="E6" s="20"/>
      <c r="F6" s="20"/>
      <c r="G6" s="20"/>
      <c r="H6" s="20"/>
      <c r="I6" s="20"/>
      <c r="J6" s="20"/>
      <c r="K6" s="20"/>
    </row>
    <row r="7" spans="1:11" ht="15">
      <c r="A7" s="21"/>
      <c r="B7" s="20"/>
      <c r="C7" s="20"/>
      <c r="D7" s="20"/>
      <c r="E7" s="20"/>
      <c r="F7" s="20"/>
      <c r="G7" s="20"/>
      <c r="H7" s="20"/>
      <c r="I7" s="20"/>
      <c r="J7" s="20"/>
      <c r="K7" s="20"/>
    </row>
    <row r="8" spans="1:11" ht="18.75">
      <c r="A8" s="229"/>
      <c r="B8" s="239" t="s">
        <v>129</v>
      </c>
      <c r="C8" s="257" t="s">
        <v>604</v>
      </c>
      <c r="D8" s="258"/>
      <c r="E8" s="20"/>
      <c r="F8" s="20"/>
      <c r="G8" s="20"/>
      <c r="H8" s="20"/>
      <c r="I8" s="20"/>
      <c r="J8" s="20"/>
      <c r="K8" s="20"/>
    </row>
    <row r="9" spans="1:11" ht="15.75">
      <c r="A9" s="20"/>
      <c r="B9" s="20"/>
      <c r="C9" s="22"/>
      <c r="D9" s="20"/>
      <c r="E9" s="20"/>
      <c r="F9" s="20"/>
      <c r="G9" s="20"/>
      <c r="H9" s="20"/>
      <c r="I9" s="20"/>
      <c r="J9" s="20"/>
      <c r="K9" s="20"/>
    </row>
    <row r="10" spans="1:11" s="23" customFormat="1" ht="15">
      <c r="A10" s="21"/>
      <c r="B10" s="21"/>
      <c r="C10" s="19" t="s">
        <v>603</v>
      </c>
      <c r="D10" s="21"/>
      <c r="E10" s="21"/>
      <c r="F10" s="21"/>
      <c r="G10" s="21"/>
      <c r="H10" s="21"/>
      <c r="I10" s="21"/>
      <c r="J10" s="21"/>
      <c r="K10" s="21"/>
    </row>
    <row r="11" spans="1:11" s="23" customFormat="1" ht="15">
      <c r="A11" s="21"/>
      <c r="B11" s="21"/>
      <c r="C11" s="19"/>
      <c r="D11" s="21"/>
      <c r="E11" s="21"/>
      <c r="F11" s="21"/>
      <c r="G11" s="21"/>
      <c r="H11" s="21"/>
      <c r="I11" s="21"/>
      <c r="J11" s="21"/>
      <c r="K11" s="21"/>
    </row>
    <row r="12" spans="1:11" ht="15">
      <c r="A12" s="232"/>
      <c r="B12" s="235"/>
      <c r="C12" s="235"/>
      <c r="D12" s="20"/>
      <c r="E12" s="20"/>
      <c r="F12" s="20"/>
      <c r="G12" s="20"/>
      <c r="H12" s="20"/>
      <c r="I12" s="20"/>
      <c r="J12" s="20"/>
      <c r="K12" s="20"/>
    </row>
    <row r="13" spans="1:11" ht="15.75">
      <c r="A13" s="232"/>
      <c r="B13" s="233" t="s">
        <v>495</v>
      </c>
      <c r="C13" s="231" t="s">
        <v>602</v>
      </c>
      <c r="D13" s="20"/>
      <c r="E13" s="20"/>
      <c r="F13" s="20"/>
      <c r="G13" s="20"/>
      <c r="H13" s="20"/>
      <c r="I13" s="20"/>
      <c r="J13" s="20"/>
      <c r="K13" s="20"/>
    </row>
    <row r="14" spans="1:11" ht="15.75">
      <c r="A14" s="232"/>
      <c r="B14" s="233" t="s">
        <v>496</v>
      </c>
      <c r="C14" s="230"/>
      <c r="D14" s="20"/>
      <c r="E14" s="20"/>
      <c r="F14" s="20"/>
      <c r="G14" s="20"/>
      <c r="H14" s="20"/>
      <c r="I14" s="20"/>
      <c r="J14" s="20"/>
      <c r="K14" s="20"/>
    </row>
    <row r="15" spans="1:11" ht="15.75">
      <c r="A15" s="235"/>
      <c r="B15" s="233" t="s">
        <v>497</v>
      </c>
      <c r="C15" s="231"/>
      <c r="D15" s="20"/>
      <c r="E15" s="20"/>
      <c r="F15" s="20"/>
      <c r="G15" s="20"/>
      <c r="H15" s="20"/>
      <c r="I15" s="20"/>
      <c r="J15" s="20"/>
      <c r="K15" s="20"/>
    </row>
    <row r="16" spans="1:11" ht="15">
      <c r="A16" s="232"/>
      <c r="B16" s="235"/>
      <c r="C16" s="235"/>
      <c r="D16" s="20"/>
      <c r="E16" s="20"/>
      <c r="F16" s="20"/>
      <c r="G16" s="20"/>
      <c r="H16" s="20"/>
      <c r="I16" s="20"/>
      <c r="J16" s="20"/>
      <c r="K16" s="20"/>
    </row>
    <row r="17" spans="1:11" ht="15">
      <c r="A17" s="21"/>
      <c r="D17" s="20"/>
      <c r="E17" s="20"/>
      <c r="F17" s="20"/>
      <c r="G17" s="20"/>
      <c r="H17" s="20"/>
      <c r="I17" s="20"/>
      <c r="J17" s="20"/>
      <c r="K17" s="20"/>
    </row>
    <row r="18" spans="4:11" ht="12.75">
      <c r="D18" s="20"/>
      <c r="E18" s="20"/>
      <c r="F18" s="20"/>
      <c r="G18" s="20"/>
      <c r="H18" s="20"/>
      <c r="I18" s="20"/>
      <c r="J18" s="20"/>
      <c r="K18" s="20"/>
    </row>
    <row r="19" spans="1:11" ht="15.75" thickBot="1">
      <c r="A19" s="21"/>
      <c r="D19" s="20"/>
      <c r="E19" s="20"/>
      <c r="F19" s="20"/>
      <c r="G19" s="20"/>
      <c r="H19" s="20"/>
      <c r="I19" s="20"/>
      <c r="J19" s="20"/>
      <c r="K19" s="20"/>
    </row>
    <row r="20" spans="1:11" ht="66" customHeight="1" thickBot="1">
      <c r="A20" s="259" t="s">
        <v>123</v>
      </c>
      <c r="B20" s="260"/>
      <c r="C20" s="260"/>
      <c r="D20" s="261"/>
      <c r="E20" s="20"/>
      <c r="F20" s="20"/>
      <c r="G20" s="20"/>
      <c r="H20" s="20"/>
      <c r="I20" s="20"/>
      <c r="J20" s="20"/>
      <c r="K20" s="20"/>
    </row>
    <row r="21" spans="1:11" ht="18.75">
      <c r="A21" s="21"/>
      <c r="B21" s="25"/>
      <c r="C21" s="26"/>
      <c r="D21" s="20"/>
      <c r="E21" s="20"/>
      <c r="F21" s="20"/>
      <c r="G21" s="20"/>
      <c r="H21" s="20"/>
      <c r="I21" s="20"/>
      <c r="J21" s="20"/>
      <c r="K21" s="20"/>
    </row>
    <row r="22" spans="1:11" ht="15.75">
      <c r="A22" s="21"/>
      <c r="B22" s="255"/>
      <c r="C22" s="256"/>
      <c r="D22" s="20"/>
      <c r="E22" s="20"/>
      <c r="F22" s="20"/>
      <c r="G22" s="20"/>
      <c r="H22" s="20"/>
      <c r="I22" s="20"/>
      <c r="J22" s="20"/>
      <c r="K22" s="20"/>
    </row>
    <row r="23" spans="1:11" ht="15.75">
      <c r="A23" s="21"/>
      <c r="B23" s="255"/>
      <c r="C23" s="256"/>
      <c r="D23" s="20"/>
      <c r="E23" s="20"/>
      <c r="F23" s="20"/>
      <c r="G23" s="20"/>
      <c r="H23" s="20"/>
      <c r="I23" s="20"/>
      <c r="J23" s="20"/>
      <c r="K23" s="20"/>
    </row>
    <row r="24" spans="1:11" ht="15.75">
      <c r="A24" s="21"/>
      <c r="B24" s="255"/>
      <c r="C24" s="256"/>
      <c r="D24" s="20"/>
      <c r="E24" s="20"/>
      <c r="F24" s="20"/>
      <c r="G24" s="20"/>
      <c r="H24" s="20"/>
      <c r="I24" s="20"/>
      <c r="J24" s="20"/>
      <c r="K24" s="20"/>
    </row>
    <row r="25" spans="1:11" ht="15">
      <c r="A25" s="21"/>
      <c r="D25" s="20"/>
      <c r="E25" s="20"/>
      <c r="F25" s="20"/>
      <c r="G25" s="20"/>
      <c r="H25" s="20"/>
      <c r="I25" s="20"/>
      <c r="J25" s="20"/>
      <c r="K25" s="20"/>
    </row>
    <row r="26" spans="1:11" ht="15">
      <c r="A26" s="21"/>
      <c r="B26" s="235"/>
      <c r="C26" s="20"/>
      <c r="D26" s="20"/>
      <c r="E26" s="20"/>
      <c r="F26" s="20"/>
      <c r="G26" s="20"/>
      <c r="H26" s="20"/>
      <c r="I26" s="20"/>
      <c r="J26" s="20"/>
      <c r="K26" s="20"/>
    </row>
    <row r="27" spans="1:11" ht="15.75" customHeight="1">
      <c r="A27" s="21"/>
      <c r="B27" s="235"/>
      <c r="C27" s="20"/>
      <c r="D27" s="20"/>
      <c r="E27" s="20"/>
      <c r="F27" s="20"/>
      <c r="G27" s="20"/>
      <c r="H27" s="20"/>
      <c r="I27" s="20"/>
      <c r="J27" s="20"/>
      <c r="K27" s="20"/>
    </row>
    <row r="28" spans="1:11" s="30" customFormat="1" ht="12.75" customHeight="1">
      <c r="A28" s="27"/>
      <c r="B28" s="240" t="s">
        <v>498</v>
      </c>
      <c r="C28" s="22" t="s">
        <v>531</v>
      </c>
      <c r="D28" s="28"/>
      <c r="E28" s="29"/>
      <c r="F28" s="29"/>
      <c r="G28" s="29"/>
      <c r="H28" s="29"/>
      <c r="I28" s="29"/>
      <c r="J28" s="29"/>
      <c r="K28" s="29"/>
    </row>
    <row r="29" spans="2:11" ht="15.75">
      <c r="B29" s="234"/>
      <c r="D29" s="18"/>
      <c r="E29" s="20"/>
      <c r="F29" s="20"/>
      <c r="G29" s="20"/>
      <c r="H29" s="20"/>
      <c r="I29" s="20"/>
      <c r="J29" s="20"/>
      <c r="K29" s="20"/>
    </row>
    <row r="30" spans="2:11" ht="15.75">
      <c r="B30" s="240"/>
      <c r="C30" s="16"/>
      <c r="D30" s="18"/>
      <c r="E30" s="20"/>
      <c r="F30" s="20"/>
      <c r="G30" s="20"/>
      <c r="H30" s="20"/>
      <c r="I30" s="20"/>
      <c r="J30" s="20"/>
      <c r="K30" s="20"/>
    </row>
    <row r="31" spans="2:11" ht="15.75">
      <c r="B31" s="240"/>
      <c r="C31" s="31"/>
      <c r="D31" s="18"/>
      <c r="E31" s="20"/>
      <c r="F31" s="20"/>
      <c r="G31" s="20"/>
      <c r="H31" s="20"/>
      <c r="I31" s="20"/>
      <c r="J31" s="20"/>
      <c r="K31" s="20"/>
    </row>
    <row r="32" spans="2:11" ht="15.75">
      <c r="B32" s="234"/>
      <c r="C32" s="28"/>
      <c r="D32" s="18"/>
      <c r="E32" s="20"/>
      <c r="F32" s="20"/>
      <c r="G32" s="20"/>
      <c r="H32" s="20"/>
      <c r="I32" s="20"/>
      <c r="J32" s="20"/>
      <c r="K32" s="20"/>
    </row>
    <row r="33" spans="2:11" ht="15.75">
      <c r="B33" s="234"/>
      <c r="C33" s="28"/>
      <c r="D33" s="18"/>
      <c r="E33" s="20"/>
      <c r="F33" s="20"/>
      <c r="G33" s="20"/>
      <c r="H33" s="20"/>
      <c r="I33" s="20"/>
      <c r="J33" s="20"/>
      <c r="K33" s="20"/>
    </row>
    <row r="34" spans="1:11" ht="15.75">
      <c r="A34" s="18"/>
      <c r="B34" s="233" t="s">
        <v>499</v>
      </c>
      <c r="D34" s="18"/>
      <c r="E34" s="20"/>
      <c r="F34" s="20"/>
      <c r="G34" s="20"/>
      <c r="H34" s="20"/>
      <c r="I34" s="20"/>
      <c r="J34" s="20"/>
      <c r="K34" s="20"/>
    </row>
    <row r="35" spans="1:11" ht="15.75">
      <c r="A35" s="21"/>
      <c r="B35" s="233" t="s">
        <v>498</v>
      </c>
      <c r="C35" s="22" t="s">
        <v>531</v>
      </c>
      <c r="D35" s="20"/>
      <c r="E35" s="20"/>
      <c r="F35" s="20"/>
      <c r="G35" s="20"/>
      <c r="H35" s="20"/>
      <c r="I35" s="20"/>
      <c r="J35" s="20"/>
      <c r="K35" s="20"/>
    </row>
    <row r="36" spans="1:11" ht="15">
      <c r="A36" s="21"/>
      <c r="B36" s="235"/>
      <c r="C36" s="20"/>
      <c r="D36" s="20"/>
      <c r="E36" s="20"/>
      <c r="F36" s="20"/>
      <c r="G36" s="20"/>
      <c r="H36" s="20"/>
      <c r="I36" s="20"/>
      <c r="J36" s="20"/>
      <c r="K36" s="20"/>
    </row>
    <row r="37" spans="1:11" ht="15">
      <c r="A37" s="21"/>
      <c r="B37" s="20"/>
      <c r="C37" s="20"/>
      <c r="D37" s="20"/>
      <c r="E37" s="20"/>
      <c r="F37" s="20"/>
      <c r="G37" s="20"/>
      <c r="H37" s="20"/>
      <c r="I37" s="20"/>
      <c r="J37" s="20"/>
      <c r="K37" s="20"/>
    </row>
    <row r="38" spans="1:11" ht="15">
      <c r="A38" s="21"/>
      <c r="D38" s="20"/>
      <c r="E38" s="20"/>
      <c r="F38" s="20"/>
      <c r="G38" s="20"/>
      <c r="H38" s="20"/>
      <c r="I38" s="20"/>
      <c r="J38" s="20"/>
      <c r="K38" s="20"/>
    </row>
    <row r="39" spans="1:11" ht="15.75">
      <c r="A39" s="20"/>
      <c r="D39" s="20"/>
      <c r="E39" s="20"/>
      <c r="F39" s="20"/>
      <c r="G39" s="20"/>
      <c r="H39" s="20"/>
      <c r="I39" s="20"/>
      <c r="J39" s="20"/>
      <c r="K39" s="18"/>
    </row>
    <row r="40" spans="1:11" ht="15.75">
      <c r="A40" s="20"/>
      <c r="D40" s="20"/>
      <c r="E40" s="20"/>
      <c r="F40" s="20"/>
      <c r="G40" s="20"/>
      <c r="H40" s="20"/>
      <c r="I40" s="20"/>
      <c r="J40" s="20"/>
      <c r="K40" s="18"/>
    </row>
    <row r="41" spans="1:11" ht="15.75">
      <c r="A41" s="20"/>
      <c r="D41" s="20"/>
      <c r="E41" s="20"/>
      <c r="F41" s="20"/>
      <c r="G41" s="20"/>
      <c r="H41" s="20"/>
      <c r="I41" s="20"/>
      <c r="J41" s="20"/>
      <c r="K41" s="18"/>
    </row>
    <row r="42" spans="1:11" ht="15">
      <c r="A42" s="32"/>
      <c r="B42" s="20"/>
      <c r="C42" s="20"/>
      <c r="D42" s="20"/>
      <c r="E42" s="20"/>
      <c r="F42" s="20"/>
      <c r="G42" s="20"/>
      <c r="H42" s="20"/>
      <c r="I42" s="20"/>
      <c r="J42" s="20"/>
      <c r="K42" s="20"/>
    </row>
    <row r="43" spans="1:11" ht="15">
      <c r="A43" s="32"/>
      <c r="B43" s="20"/>
      <c r="C43" s="20"/>
      <c r="D43" s="20"/>
      <c r="E43" s="20"/>
      <c r="F43" s="20"/>
      <c r="G43" s="20"/>
      <c r="H43" s="20"/>
      <c r="I43" s="20"/>
      <c r="J43" s="20"/>
      <c r="K43" s="20"/>
    </row>
    <row r="44" spans="1:11" ht="15">
      <c r="A44" s="21"/>
      <c r="D44" s="20"/>
      <c r="E44" s="20"/>
      <c r="F44" s="20"/>
      <c r="G44" s="20"/>
      <c r="H44" s="20"/>
      <c r="I44" s="20"/>
      <c r="J44" s="20"/>
      <c r="K44" s="20"/>
    </row>
    <row r="45" spans="1:11" ht="15.75">
      <c r="A45" s="238"/>
      <c r="B45" s="237"/>
      <c r="C45" s="236" t="s">
        <v>612</v>
      </c>
      <c r="D45" s="220"/>
      <c r="E45" s="20"/>
      <c r="F45" s="20"/>
      <c r="G45" s="20"/>
      <c r="H45" s="20"/>
      <c r="I45" s="20"/>
      <c r="J45" s="20"/>
      <c r="K45" s="20"/>
    </row>
    <row r="46" spans="1:2" ht="12.75">
      <c r="A46" s="33"/>
      <c r="B46" s="34"/>
    </row>
    <row r="47" spans="1:2" ht="12.75">
      <c r="A47" s="33"/>
      <c r="B47" s="35"/>
    </row>
    <row r="48" spans="1:2" ht="12.75">
      <c r="A48" s="33"/>
      <c r="B48" s="35"/>
    </row>
    <row r="49" spans="1:2" ht="12.75">
      <c r="A49" s="33"/>
      <c r="B49" s="35"/>
    </row>
    <row r="50" spans="1:2" ht="12.75">
      <c r="A50" s="33"/>
      <c r="B50" s="17"/>
    </row>
    <row r="51" spans="1:2" ht="12.75">
      <c r="A51" s="36"/>
      <c r="B51" s="17"/>
    </row>
    <row r="52" spans="1:2" ht="12.75">
      <c r="A52" s="37"/>
      <c r="B52" s="38"/>
    </row>
    <row r="53" spans="1:2" ht="12.75">
      <c r="A53" s="36"/>
      <c r="B53" s="34"/>
    </row>
    <row r="54" spans="1:2" ht="12.75">
      <c r="A54" s="36"/>
      <c r="B54" s="34"/>
    </row>
    <row r="55" spans="1:2" ht="12.75">
      <c r="A55" s="36"/>
      <c r="B55" s="34"/>
    </row>
    <row r="56" spans="1:2" ht="12.75">
      <c r="A56" s="36"/>
      <c r="B56" s="34"/>
    </row>
    <row r="57" spans="1:2" ht="12.75">
      <c r="A57" s="36"/>
      <c r="B57" s="34"/>
    </row>
    <row r="58" spans="1:2" ht="12.75">
      <c r="A58" s="36"/>
      <c r="B58" s="34"/>
    </row>
    <row r="59" spans="1:2" ht="12.75">
      <c r="A59" s="36"/>
      <c r="B59" s="34"/>
    </row>
    <row r="60" spans="1:2" ht="12.75">
      <c r="A60" s="36"/>
      <c r="B60" s="34"/>
    </row>
    <row r="61" spans="1:2" ht="12.75">
      <c r="A61" s="36"/>
      <c r="B61" s="34"/>
    </row>
    <row r="62" spans="1:2" ht="12.75">
      <c r="A62" s="36"/>
      <c r="B62" s="34"/>
    </row>
    <row r="63" spans="1:2" ht="12.75">
      <c r="A63" s="36"/>
      <c r="B63" s="39"/>
    </row>
    <row r="64" spans="1:2" ht="12.75">
      <c r="A64" s="36"/>
      <c r="B64" s="40"/>
    </row>
    <row r="65" spans="1:2" ht="12.75">
      <c r="A65" s="36"/>
      <c r="B65" s="34"/>
    </row>
    <row r="66" spans="1:2" ht="12.75">
      <c r="A66" s="41"/>
      <c r="B66" s="35"/>
    </row>
    <row r="67" spans="1:2" ht="12.75">
      <c r="A67" s="16"/>
      <c r="B67" s="35"/>
    </row>
    <row r="68" spans="1:2" ht="12.75">
      <c r="A68" s="16"/>
      <c r="B68" s="35"/>
    </row>
    <row r="69" spans="1:5" ht="12.75">
      <c r="A69" s="16"/>
      <c r="B69" s="35"/>
      <c r="E69" s="41"/>
    </row>
    <row r="70" spans="1:5" ht="12.75">
      <c r="A70" s="16"/>
      <c r="B70" s="35"/>
      <c r="E70" s="41"/>
    </row>
    <row r="71" spans="1:5" ht="12.75">
      <c r="A71" s="16"/>
      <c r="B71" s="35"/>
      <c r="E71" s="41"/>
    </row>
    <row r="72" spans="1:2" ht="12.75">
      <c r="A72" s="16"/>
      <c r="B72" s="40"/>
    </row>
    <row r="73" spans="1:2" ht="12.75">
      <c r="A73" s="16"/>
      <c r="B73" s="40"/>
    </row>
    <row r="74" spans="1:2" ht="12.75">
      <c r="A74" s="41"/>
      <c r="B74" s="35"/>
    </row>
    <row r="75" spans="1:2" ht="12.75">
      <c r="A75" s="16"/>
      <c r="B75" s="35"/>
    </row>
    <row r="76" spans="1:2" ht="12.75">
      <c r="A76" s="16"/>
      <c r="B76" s="35"/>
    </row>
    <row r="77" spans="1:2" ht="12.75">
      <c r="A77" s="16"/>
      <c r="B77" s="35"/>
    </row>
    <row r="78" spans="1:2" ht="12.75">
      <c r="A78" s="16"/>
      <c r="B78" s="35"/>
    </row>
    <row r="79" spans="1:2" ht="12.75">
      <c r="A79" s="16"/>
      <c r="B79" s="35"/>
    </row>
    <row r="80" spans="1:2" ht="12.75">
      <c r="A80" s="16"/>
      <c r="B80" s="40"/>
    </row>
    <row r="81" spans="1:2" ht="12.75">
      <c r="A81" s="16"/>
      <c r="B81" s="40"/>
    </row>
    <row r="82" spans="1:2" ht="12.75">
      <c r="A82" s="41"/>
      <c r="B82" s="35"/>
    </row>
    <row r="83" spans="1:2" ht="12.75">
      <c r="A83" s="16"/>
      <c r="B83" s="35"/>
    </row>
    <row r="84" spans="1:2" ht="12.75">
      <c r="A84" s="16"/>
      <c r="B84" s="35"/>
    </row>
    <row r="85" spans="1:2" ht="12.75">
      <c r="A85" s="16"/>
      <c r="B85" s="35"/>
    </row>
    <row r="86" spans="1:2" ht="12.75">
      <c r="A86" s="16"/>
      <c r="B86" s="35"/>
    </row>
    <row r="87" spans="1:2" ht="12.75">
      <c r="A87" s="16"/>
      <c r="B87" s="35"/>
    </row>
    <row r="88" spans="1:2" ht="12.75">
      <c r="A88" s="16"/>
      <c r="B88" s="40"/>
    </row>
    <row r="89" spans="1:2" ht="12.75">
      <c r="A89" s="16"/>
      <c r="B89" s="40"/>
    </row>
    <row r="90" spans="1:2" ht="12.75">
      <c r="A90" s="41"/>
      <c r="B90" s="35"/>
    </row>
    <row r="91" spans="1:2" ht="12.75">
      <c r="A91" s="16"/>
      <c r="B91" s="35"/>
    </row>
    <row r="92" spans="1:2" ht="12.75">
      <c r="A92" s="16"/>
      <c r="B92" s="35"/>
    </row>
    <row r="93" spans="1:2" ht="12.75">
      <c r="A93" s="16"/>
      <c r="B93" s="35"/>
    </row>
    <row r="94" spans="1:2" ht="12.75">
      <c r="A94" s="16"/>
      <c r="B94" s="35"/>
    </row>
    <row r="95" spans="1:2" ht="12.75">
      <c r="A95" s="16"/>
      <c r="B95" s="35"/>
    </row>
    <row r="96" spans="1:2" ht="12.75">
      <c r="A96" s="16"/>
      <c r="B96" s="40"/>
    </row>
    <row r="97" spans="1:2" ht="12.75">
      <c r="A97" s="16"/>
      <c r="B97" s="40"/>
    </row>
    <row r="98" spans="1:2" ht="12.75">
      <c r="A98" s="41"/>
      <c r="B98" s="35"/>
    </row>
    <row r="99" spans="1:2" ht="12.75">
      <c r="A99" s="16"/>
      <c r="B99" s="35"/>
    </row>
    <row r="100" spans="1:2" ht="12.75">
      <c r="A100" s="16"/>
      <c r="B100" s="35"/>
    </row>
    <row r="101" spans="1:2" ht="12.75">
      <c r="A101" s="16"/>
      <c r="B101" s="35"/>
    </row>
    <row r="102" spans="1:2" ht="12.75">
      <c r="A102" s="16"/>
      <c r="B102" s="35"/>
    </row>
    <row r="103" spans="1:2" ht="12.75">
      <c r="A103" s="16"/>
      <c r="B103" s="35"/>
    </row>
    <row r="104" spans="1:2" ht="12.75">
      <c r="A104" s="16"/>
      <c r="B104" s="40"/>
    </row>
    <row r="105" spans="1:2" ht="12.75">
      <c r="A105" s="16"/>
      <c r="B105" s="40"/>
    </row>
    <row r="106" spans="1:2" ht="12.75">
      <c r="A106" s="41"/>
      <c r="B106" s="35"/>
    </row>
    <row r="107" spans="1:2" ht="12.75">
      <c r="A107" s="16"/>
      <c r="B107" s="35"/>
    </row>
    <row r="108" spans="1:2" ht="12.75">
      <c r="A108" s="16"/>
      <c r="B108" s="35"/>
    </row>
    <row r="109" spans="1:2" ht="12.75">
      <c r="A109" s="16"/>
      <c r="B109" s="35"/>
    </row>
    <row r="110" spans="1:2" ht="12.75">
      <c r="A110" s="16"/>
      <c r="B110" s="35"/>
    </row>
    <row r="111" spans="1:2" ht="12.75">
      <c r="A111" s="16"/>
      <c r="B111" s="35"/>
    </row>
    <row r="112" spans="1:2" ht="12.75">
      <c r="A112" s="16"/>
      <c r="B112" s="40"/>
    </row>
    <row r="113" spans="1:2" ht="12.75">
      <c r="A113" s="16"/>
      <c r="B113" s="40"/>
    </row>
    <row r="114" spans="1:2" ht="12.75">
      <c r="A114" s="41"/>
      <c r="B114" s="35"/>
    </row>
    <row r="115" spans="1:2" ht="12.75">
      <c r="A115" s="16"/>
      <c r="B115" s="35"/>
    </row>
    <row r="116" spans="1:2" ht="12.75">
      <c r="A116" s="16"/>
      <c r="B116" s="35"/>
    </row>
    <row r="117" spans="1:2" ht="12.75">
      <c r="A117" s="16"/>
      <c r="B117" s="35"/>
    </row>
    <row r="118" spans="1:2" ht="12.75">
      <c r="A118" s="16"/>
      <c r="B118" s="35"/>
    </row>
    <row r="119" spans="1:2" ht="12.75">
      <c r="A119" s="16"/>
      <c r="B119" s="35"/>
    </row>
    <row r="120" spans="1:2" ht="12.75">
      <c r="A120" s="16"/>
      <c r="B120" s="40"/>
    </row>
    <row r="121" spans="1:2" ht="12.75">
      <c r="A121" s="16"/>
      <c r="B121" s="40"/>
    </row>
    <row r="122" spans="1:2" ht="12.75">
      <c r="A122" s="41"/>
      <c r="B122" s="35"/>
    </row>
    <row r="123" spans="1:2" ht="12.75">
      <c r="A123" s="41"/>
      <c r="B123" s="35"/>
    </row>
    <row r="124" spans="1:2" ht="12.75">
      <c r="A124" s="16"/>
      <c r="B124" s="35"/>
    </row>
    <row r="125" spans="1:2" ht="12.75">
      <c r="A125" s="16"/>
      <c r="B125" s="40"/>
    </row>
    <row r="126" spans="1:2" ht="12.75">
      <c r="A126" s="41"/>
      <c r="B126" s="35"/>
    </row>
    <row r="127" spans="1:2" ht="12.75">
      <c r="A127" s="41"/>
      <c r="B127" s="35"/>
    </row>
    <row r="128" spans="1:2" ht="12.75">
      <c r="A128" s="16"/>
      <c r="B128" s="35"/>
    </row>
    <row r="129" spans="1:2" ht="12.75">
      <c r="A129" s="16"/>
      <c r="B129" s="40"/>
    </row>
    <row r="130" spans="1:2" ht="12.75">
      <c r="A130" s="41"/>
      <c r="B130" s="35"/>
    </row>
    <row r="131" spans="1:2" ht="12.75">
      <c r="A131" s="41"/>
      <c r="B131" s="35"/>
    </row>
    <row r="132" spans="1:2" ht="12.75">
      <c r="A132" s="16"/>
      <c r="B132" s="35"/>
    </row>
    <row r="133" spans="1:2" ht="12.75">
      <c r="A133" s="16"/>
      <c r="B133" s="40"/>
    </row>
    <row r="134" spans="1:2" ht="12.75">
      <c r="A134" s="16"/>
      <c r="B134" s="40"/>
    </row>
    <row r="135" spans="1:2" ht="12.75">
      <c r="A135" s="16"/>
      <c r="B135" s="40"/>
    </row>
    <row r="136" spans="1:2" ht="12.75">
      <c r="A136" s="16"/>
      <c r="B136" s="40"/>
    </row>
    <row r="137" spans="1:2" ht="12.75">
      <c r="A137" s="16"/>
      <c r="B137" s="40"/>
    </row>
    <row r="138" spans="1:2" ht="12.75">
      <c r="A138" s="16"/>
      <c r="B138" s="40"/>
    </row>
    <row r="139" spans="1:2" ht="12.75">
      <c r="A139" s="16"/>
      <c r="B139" s="40"/>
    </row>
    <row r="140" spans="1:2" ht="12.75">
      <c r="A140" s="16"/>
      <c r="B140" s="40"/>
    </row>
    <row r="141" spans="1:2" ht="12.75">
      <c r="A141" s="16"/>
      <c r="B141" s="40"/>
    </row>
    <row r="142" spans="1:2" ht="12.75">
      <c r="A142" s="16"/>
      <c r="B142" s="40"/>
    </row>
    <row r="143" spans="1:2" ht="12.75">
      <c r="A143" s="16"/>
      <c r="B143" s="40"/>
    </row>
    <row r="144" spans="1:2" ht="12.75">
      <c r="A144" s="16"/>
      <c r="B144" s="40"/>
    </row>
    <row r="145" spans="1:2" ht="12.75">
      <c r="A145" s="16"/>
      <c r="B145" s="40"/>
    </row>
    <row r="146" spans="1:2" ht="12.75">
      <c r="A146" s="16"/>
      <c r="B146" s="40"/>
    </row>
    <row r="147" spans="1:2" ht="12.75">
      <c r="A147" s="16"/>
      <c r="B147" s="40"/>
    </row>
    <row r="148" spans="1:2" ht="12.75">
      <c r="A148" s="16"/>
      <c r="B148" s="40"/>
    </row>
    <row r="149" spans="1:2" ht="12.75">
      <c r="A149" s="16"/>
      <c r="B149" s="40"/>
    </row>
    <row r="150" spans="1:2" ht="12.75">
      <c r="A150" s="16"/>
      <c r="B150" s="40"/>
    </row>
    <row r="151" spans="1:2" ht="12.75">
      <c r="A151" s="16"/>
      <c r="B151" s="40"/>
    </row>
    <row r="152" spans="1:2" ht="12.75">
      <c r="A152" s="41"/>
      <c r="B152" s="35"/>
    </row>
    <row r="153" spans="1:2" ht="12.75">
      <c r="A153" s="16"/>
      <c r="B153" s="35"/>
    </row>
    <row r="154" spans="1:2" ht="12.75">
      <c r="A154" s="16"/>
      <c r="B154" s="35"/>
    </row>
    <row r="155" spans="1:6" ht="12.75">
      <c r="A155" s="16"/>
      <c r="B155" s="35"/>
      <c r="F155" s="41"/>
    </row>
    <row r="156" spans="1:5" ht="12.75">
      <c r="A156" s="16"/>
      <c r="B156" s="35"/>
      <c r="E156" s="41"/>
    </row>
    <row r="157" spans="1:2" ht="12.75">
      <c r="A157" s="16"/>
      <c r="B157" s="35"/>
    </row>
    <row r="158" spans="1:2" ht="12.75">
      <c r="A158" s="16"/>
      <c r="B158" s="35"/>
    </row>
    <row r="159" spans="1:8" ht="13.5" customHeight="1">
      <c r="A159" s="16"/>
      <c r="B159" s="35"/>
      <c r="H159" s="41"/>
    </row>
    <row r="160" spans="1:4" ht="12.75">
      <c r="A160" s="16"/>
      <c r="B160" s="35"/>
      <c r="D160" s="41"/>
    </row>
    <row r="161" spans="1:2" ht="12.75">
      <c r="A161" s="16"/>
      <c r="B161" s="35"/>
    </row>
    <row r="162" spans="1:9" ht="12.75">
      <c r="A162" s="16"/>
      <c r="B162" s="40"/>
      <c r="I162" s="41"/>
    </row>
    <row r="163" spans="1:5" ht="12.75">
      <c r="A163" s="41"/>
      <c r="B163" s="35"/>
      <c r="E163" s="41"/>
    </row>
    <row r="164" spans="1:2" ht="12.75">
      <c r="A164" s="41"/>
      <c r="B164" s="40"/>
    </row>
    <row r="165" spans="1:2" ht="12.75">
      <c r="A165" s="41"/>
      <c r="B165" s="35"/>
    </row>
    <row r="166" spans="1:2" ht="12.75">
      <c r="A166" s="16"/>
      <c r="B166" s="35"/>
    </row>
    <row r="167" spans="1:2" ht="12.75">
      <c r="A167" s="16"/>
      <c r="B167" s="35"/>
    </row>
    <row r="168" spans="1:9" ht="12.75">
      <c r="A168" s="16"/>
      <c r="B168" s="40"/>
      <c r="I168" s="41"/>
    </row>
    <row r="169" spans="1:2" ht="12.75">
      <c r="A169" s="41"/>
      <c r="B169" s="35"/>
    </row>
    <row r="170" spans="1:2" ht="12.75">
      <c r="A170" s="16"/>
      <c r="B170" s="35"/>
    </row>
    <row r="171" spans="1:2" ht="12.75">
      <c r="A171" s="16"/>
      <c r="B171" s="35"/>
    </row>
    <row r="172" spans="1:2" ht="12.75">
      <c r="A172" s="41"/>
      <c r="B172" s="35"/>
    </row>
    <row r="173" spans="1:2" ht="12.75">
      <c r="A173" s="16"/>
      <c r="B173" s="35"/>
    </row>
    <row r="174" spans="1:2" ht="12.75">
      <c r="A174" s="16"/>
      <c r="B174" s="35"/>
    </row>
    <row r="175" spans="1:9" ht="12.75">
      <c r="A175" s="16"/>
      <c r="B175" s="40"/>
      <c r="I175" s="41"/>
    </row>
    <row r="176" spans="1:2" ht="12.75">
      <c r="A176" s="41"/>
      <c r="B176" s="35"/>
    </row>
    <row r="177" spans="1:2" ht="12.75">
      <c r="A177" s="41"/>
      <c r="B177" s="35"/>
    </row>
    <row r="178" ht="12.75">
      <c r="A178" s="16"/>
    </row>
    <row r="179" spans="1:2" ht="12.75">
      <c r="A179" s="16"/>
      <c r="B179" s="40"/>
    </row>
    <row r="180" spans="1:2" ht="12.75">
      <c r="A180" s="16"/>
      <c r="B180" s="40"/>
    </row>
    <row r="181" spans="1:2" ht="12.75">
      <c r="A181" s="16"/>
      <c r="B181" s="40"/>
    </row>
    <row r="182" spans="1:2" ht="12.75">
      <c r="A182" s="41"/>
      <c r="B182" s="35"/>
    </row>
    <row r="183" spans="1:9" ht="12.75">
      <c r="A183" s="16"/>
      <c r="B183" s="40"/>
      <c r="I183" s="41"/>
    </row>
    <row r="184" spans="1:2" ht="12.75">
      <c r="A184" s="41"/>
      <c r="B184" s="40"/>
    </row>
    <row r="185" spans="1:4" ht="12.75">
      <c r="A185" s="41"/>
      <c r="B185" s="35"/>
      <c r="D185" s="41"/>
    </row>
    <row r="186" spans="1:2" ht="12.75">
      <c r="A186" s="41"/>
      <c r="B186" s="40"/>
    </row>
    <row r="187" spans="1:2" ht="12.75">
      <c r="A187" s="41"/>
      <c r="B187" s="35"/>
    </row>
    <row r="188" spans="1:2" ht="12.75">
      <c r="A188" s="16"/>
      <c r="B188" s="35"/>
    </row>
    <row r="189" spans="1:2" ht="12.75">
      <c r="A189" s="16"/>
      <c r="B189" s="35"/>
    </row>
    <row r="190" spans="1:9" ht="12.75">
      <c r="A190" s="16"/>
      <c r="B190" s="40"/>
      <c r="I190" s="41"/>
    </row>
    <row r="191" spans="1:5" ht="12.75">
      <c r="A191" s="42"/>
      <c r="B191" s="38"/>
      <c r="C191" s="43"/>
      <c r="D191" s="44"/>
      <c r="E191" s="44"/>
    </row>
    <row r="192" spans="1:2" ht="12.75">
      <c r="A192" s="33"/>
      <c r="B192" s="35"/>
    </row>
    <row r="193" spans="1:2" ht="12.75">
      <c r="A193" s="33"/>
      <c r="B193" s="35"/>
    </row>
    <row r="194" spans="1:2" ht="12.75">
      <c r="A194" s="33"/>
      <c r="B194" s="35"/>
    </row>
    <row r="195" spans="1:2" ht="12.75">
      <c r="A195" s="33"/>
      <c r="B195" s="17"/>
    </row>
    <row r="196" spans="1:2" ht="12.75">
      <c r="A196" s="36"/>
      <c r="B196" s="17"/>
    </row>
    <row r="197" spans="1:2" ht="12.75">
      <c r="A197" s="36"/>
      <c r="B197" s="34"/>
    </row>
    <row r="198" spans="1:2" ht="12.75">
      <c r="A198" s="33"/>
      <c r="B198" s="35"/>
    </row>
    <row r="199" spans="1:2" ht="12.75">
      <c r="A199" s="33"/>
      <c r="B199" s="35"/>
    </row>
    <row r="200" spans="1:2" ht="12.75">
      <c r="A200" s="33"/>
      <c r="B200" s="17"/>
    </row>
    <row r="201" spans="1:2" ht="12.75">
      <c r="A201" s="36"/>
      <c r="B201" s="17"/>
    </row>
    <row r="202" spans="1:2" ht="12.75">
      <c r="A202" s="36"/>
      <c r="B202" s="34"/>
    </row>
    <row r="203" spans="1:2" ht="12.75">
      <c r="A203" s="33"/>
      <c r="B203" s="35"/>
    </row>
    <row r="204" spans="1:2" ht="12.75">
      <c r="A204" s="33"/>
      <c r="B204" s="17"/>
    </row>
    <row r="205" spans="1:2" ht="12.75">
      <c r="A205" s="36"/>
      <c r="B205" s="17"/>
    </row>
    <row r="206" spans="1:2" ht="12.75">
      <c r="A206" s="36"/>
      <c r="B206" s="34"/>
    </row>
    <row r="207" spans="1:2" ht="12.75">
      <c r="A207" s="33"/>
      <c r="B207" s="35"/>
    </row>
    <row r="208" spans="1:2" ht="12.75">
      <c r="A208" s="33"/>
      <c r="B208" s="17"/>
    </row>
    <row r="209" spans="1:2" ht="12.75">
      <c r="A209" s="36"/>
      <c r="B209" s="17"/>
    </row>
    <row r="210" spans="1:2" ht="12.75">
      <c r="A210" s="36"/>
      <c r="B210" s="34"/>
    </row>
    <row r="211" spans="1:2" ht="12.75">
      <c r="A211" s="33"/>
      <c r="B211" s="35"/>
    </row>
    <row r="212" spans="1:2" ht="12.75">
      <c r="A212" s="33"/>
      <c r="B212" s="17"/>
    </row>
    <row r="213" spans="1:2" ht="12.75">
      <c r="A213" s="36"/>
      <c r="B213" s="17"/>
    </row>
    <row r="214" spans="1:2" ht="12.75">
      <c r="A214" s="36"/>
      <c r="B214" s="34"/>
    </row>
    <row r="215" spans="1:2" ht="12.75">
      <c r="A215" s="33"/>
      <c r="B215" s="17"/>
    </row>
    <row r="216" spans="1:2" ht="12.75">
      <c r="A216" s="36"/>
      <c r="B216" s="17"/>
    </row>
    <row r="217" spans="1:2" ht="12.75">
      <c r="A217" s="36"/>
      <c r="B217" s="34"/>
    </row>
    <row r="218" spans="1:2" ht="12.75">
      <c r="A218" s="33"/>
      <c r="B218" s="34"/>
    </row>
    <row r="219" spans="1:2" ht="12.75">
      <c r="A219" s="33"/>
      <c r="B219" s="17"/>
    </row>
    <row r="220" spans="1:2" ht="12.75">
      <c r="A220" s="36"/>
      <c r="B220" s="17"/>
    </row>
    <row r="221" spans="1:2" ht="12.75">
      <c r="A221" s="36"/>
      <c r="B221" s="34"/>
    </row>
    <row r="222" spans="1:2" ht="12.75">
      <c r="A222" s="33"/>
      <c r="B222" s="34"/>
    </row>
    <row r="223" spans="1:2" ht="12.75">
      <c r="A223" s="33"/>
      <c r="B223" s="17"/>
    </row>
    <row r="224" spans="1:2" ht="12.75">
      <c r="A224" s="36"/>
      <c r="B224" s="17"/>
    </row>
    <row r="225" spans="1:2" ht="13.5" customHeight="1">
      <c r="A225" s="36"/>
      <c r="B225" s="34"/>
    </row>
    <row r="226" spans="1:2" ht="12.75">
      <c r="A226" s="33"/>
      <c r="B226" s="34"/>
    </row>
    <row r="227" spans="1:2" ht="12.75">
      <c r="A227" s="33"/>
      <c r="B227" s="17"/>
    </row>
    <row r="228" spans="1:2" ht="12.75">
      <c r="A228" s="36"/>
      <c r="B228" s="17"/>
    </row>
    <row r="229" spans="1:2" ht="12.75">
      <c r="A229" s="36"/>
      <c r="B229" s="34"/>
    </row>
    <row r="230" spans="1:2" ht="12.75">
      <c r="A230" s="33"/>
      <c r="B230" s="34"/>
    </row>
    <row r="231" spans="1:2" ht="12.75">
      <c r="A231" s="33"/>
      <c r="B231" s="34"/>
    </row>
    <row r="232" spans="1:2" ht="12.75">
      <c r="A232" s="33"/>
      <c r="B232" s="34"/>
    </row>
    <row r="233" spans="1:2" ht="12.75">
      <c r="A233" s="33"/>
      <c r="B233" s="17"/>
    </row>
    <row r="234" spans="1:2" ht="12.75">
      <c r="A234" s="36"/>
      <c r="B234" s="17"/>
    </row>
    <row r="235" spans="1:2" ht="12.75">
      <c r="A235" s="36"/>
      <c r="B235" s="34"/>
    </row>
    <row r="236" spans="1:2" ht="12.75">
      <c r="A236" s="33"/>
      <c r="B236" s="34"/>
    </row>
    <row r="237" spans="1:2" ht="12.75">
      <c r="A237" s="33"/>
      <c r="B237" s="34"/>
    </row>
    <row r="238" spans="1:2" ht="12.75">
      <c r="A238" s="33"/>
      <c r="B238" s="34"/>
    </row>
    <row r="239" spans="1:2" ht="12.75">
      <c r="A239" s="33"/>
      <c r="B239" s="17"/>
    </row>
    <row r="240" spans="1:2" ht="12.75">
      <c r="A240" s="36"/>
      <c r="B240" s="17"/>
    </row>
    <row r="241" spans="1:2" ht="12.75">
      <c r="A241" s="36"/>
      <c r="B241" s="34"/>
    </row>
    <row r="242" spans="1:2" ht="12.75">
      <c r="A242" s="33"/>
      <c r="B242" s="34"/>
    </row>
    <row r="243" spans="1:2" ht="12.75">
      <c r="A243" s="33"/>
      <c r="B243" s="34"/>
    </row>
    <row r="244" spans="1:2" ht="12.75">
      <c r="A244" s="33"/>
      <c r="B244" s="34"/>
    </row>
    <row r="245" spans="1:2" ht="12.75">
      <c r="A245" s="33"/>
      <c r="B245" s="34"/>
    </row>
    <row r="246" spans="1:2" ht="12.75">
      <c r="A246" s="33"/>
      <c r="B246" s="34"/>
    </row>
    <row r="247" spans="1:2" ht="12.75">
      <c r="A247" s="33"/>
      <c r="B247" s="17"/>
    </row>
    <row r="248" spans="1:2" ht="12.75">
      <c r="A248" s="36"/>
      <c r="B248" s="17"/>
    </row>
    <row r="249" spans="1:2" ht="12.75">
      <c r="A249" s="36"/>
      <c r="B249" s="34"/>
    </row>
    <row r="250" spans="1:2" ht="12.75">
      <c r="A250" s="33"/>
      <c r="B250" s="34"/>
    </row>
    <row r="251" spans="1:2" ht="12" customHeight="1">
      <c r="A251" s="33"/>
      <c r="B251" s="34"/>
    </row>
    <row r="252" spans="1:2" ht="12.75">
      <c r="A252" s="33"/>
      <c r="B252" s="34"/>
    </row>
    <row r="253" spans="1:2" ht="12.75">
      <c r="A253" s="33"/>
      <c r="B253" s="17"/>
    </row>
    <row r="254" spans="1:2" ht="12.75">
      <c r="A254" s="36"/>
      <c r="B254" s="17"/>
    </row>
    <row r="255" spans="1:2" ht="12.75">
      <c r="A255" s="36"/>
      <c r="B255" s="34"/>
    </row>
    <row r="256" spans="1:2" ht="12.75">
      <c r="A256" s="33"/>
      <c r="B256" s="34"/>
    </row>
    <row r="257" spans="1:2" ht="14.25" customHeight="1">
      <c r="A257" s="33"/>
      <c r="B257" s="34"/>
    </row>
    <row r="258" spans="1:2" ht="12.75">
      <c r="A258" s="33"/>
      <c r="B258" s="34"/>
    </row>
    <row r="259" spans="1:2" ht="12.75">
      <c r="A259" s="33"/>
      <c r="B259" s="17"/>
    </row>
    <row r="260" spans="1:2" ht="12.75">
      <c r="A260" s="36"/>
      <c r="B260" s="17"/>
    </row>
    <row r="261" spans="1:2" ht="12.75">
      <c r="A261" s="36"/>
      <c r="B261" s="34"/>
    </row>
    <row r="262" spans="1:2" ht="12.75">
      <c r="A262" s="33"/>
      <c r="B262" s="34"/>
    </row>
    <row r="263" spans="1:2" ht="12.75">
      <c r="A263" s="33"/>
      <c r="B263" s="34"/>
    </row>
    <row r="264" spans="1:2" ht="12.75">
      <c r="A264" s="33"/>
      <c r="B264" s="17"/>
    </row>
    <row r="265" spans="1:2" ht="12.75">
      <c r="A265" s="36"/>
      <c r="B265" s="17"/>
    </row>
    <row r="266" spans="1:2" ht="12.75">
      <c r="A266" s="36"/>
      <c r="B266" s="34"/>
    </row>
    <row r="267" spans="1:2" ht="12.75">
      <c r="A267" s="33"/>
      <c r="B267" s="34"/>
    </row>
    <row r="268" spans="1:2" ht="12.75">
      <c r="A268" s="33"/>
      <c r="B268" s="34"/>
    </row>
    <row r="269" spans="1:2" ht="12.75">
      <c r="A269" s="33"/>
      <c r="B269" s="34"/>
    </row>
    <row r="270" spans="1:2" ht="12.75">
      <c r="A270" s="33"/>
      <c r="B270" s="34"/>
    </row>
    <row r="271" spans="1:2" ht="12.75">
      <c r="A271" s="33"/>
      <c r="B271" s="34"/>
    </row>
    <row r="272" spans="1:2" ht="12.75">
      <c r="A272" s="33"/>
      <c r="B272" s="34"/>
    </row>
    <row r="273" spans="1:2" ht="12.75">
      <c r="A273" s="33"/>
      <c r="B273" s="17"/>
    </row>
    <row r="274" spans="1:2" ht="12.75">
      <c r="A274" s="36"/>
      <c r="B274" s="17"/>
    </row>
    <row r="275" spans="1:2" ht="12.75">
      <c r="A275" s="36"/>
      <c r="B275" s="34"/>
    </row>
    <row r="276" spans="1:2" ht="12.75">
      <c r="A276" s="33"/>
      <c r="B276" s="34"/>
    </row>
    <row r="277" spans="1:2" ht="12.75">
      <c r="A277" s="33"/>
      <c r="B277" s="34"/>
    </row>
    <row r="278" spans="1:2" ht="12.75">
      <c r="A278" s="33"/>
      <c r="B278" s="34"/>
    </row>
    <row r="279" spans="1:2" ht="12.75">
      <c r="A279" s="33"/>
      <c r="B279" s="17"/>
    </row>
    <row r="280" spans="1:2" ht="12.75">
      <c r="A280" s="36"/>
      <c r="B280" s="17"/>
    </row>
    <row r="281" spans="1:2" ht="12.75">
      <c r="A281" s="36"/>
      <c r="B281" s="34"/>
    </row>
    <row r="282" spans="1:2" ht="12.75">
      <c r="A282" s="33"/>
      <c r="B282" s="34"/>
    </row>
    <row r="283" spans="1:2" ht="12.75">
      <c r="A283" s="33"/>
      <c r="B283" s="34"/>
    </row>
    <row r="284" spans="1:2" ht="12.75">
      <c r="A284" s="33"/>
      <c r="B284" s="34"/>
    </row>
    <row r="285" spans="1:2" ht="12.75">
      <c r="A285" s="33"/>
      <c r="B285" s="17"/>
    </row>
    <row r="286" spans="1:2" ht="12.75">
      <c r="A286" s="36"/>
      <c r="B286" s="17"/>
    </row>
    <row r="287" spans="1:2" ht="12.75">
      <c r="A287" s="36"/>
      <c r="B287" s="34"/>
    </row>
    <row r="288" spans="1:2" ht="12.75">
      <c r="A288" s="33"/>
      <c r="B288" s="34"/>
    </row>
    <row r="289" spans="1:2" ht="12.75">
      <c r="A289" s="33"/>
      <c r="B289" s="34"/>
    </row>
    <row r="290" spans="1:2" ht="12.75">
      <c r="A290" s="33"/>
      <c r="B290" s="34"/>
    </row>
    <row r="291" spans="1:2" ht="12.75">
      <c r="A291" s="33"/>
      <c r="B291" s="34"/>
    </row>
    <row r="292" spans="1:2" ht="12.75">
      <c r="A292" s="33"/>
      <c r="B292" s="17"/>
    </row>
    <row r="293" spans="1:2" ht="12.75">
      <c r="A293" s="36"/>
      <c r="B293" s="17"/>
    </row>
    <row r="294" spans="1:2" ht="12.75">
      <c r="A294" s="36"/>
      <c r="B294" s="34"/>
    </row>
    <row r="295" spans="1:2" ht="12.75">
      <c r="A295" s="33"/>
      <c r="B295" s="34"/>
    </row>
    <row r="296" spans="1:2" ht="12.75">
      <c r="A296" s="33"/>
      <c r="B296" s="34"/>
    </row>
    <row r="297" spans="1:2" ht="12.75">
      <c r="A297" s="33"/>
      <c r="B297" s="34"/>
    </row>
    <row r="298" spans="1:2" ht="12.75">
      <c r="A298" s="33"/>
      <c r="B298" s="17"/>
    </row>
    <row r="299" spans="1:2" ht="12.75">
      <c r="A299" s="36"/>
      <c r="B299" s="17"/>
    </row>
    <row r="300" spans="1:2" ht="12.75">
      <c r="A300" s="36"/>
      <c r="B300" s="34"/>
    </row>
    <row r="301" spans="1:2" ht="12.75">
      <c r="A301" s="33"/>
      <c r="B301" s="34"/>
    </row>
    <row r="302" spans="1:2" ht="12.75">
      <c r="A302" s="33"/>
      <c r="B302" s="34"/>
    </row>
    <row r="303" spans="1:2" ht="12.75">
      <c r="A303" s="33"/>
      <c r="B303" s="17"/>
    </row>
    <row r="304" spans="1:2" ht="12.75">
      <c r="A304" s="36"/>
      <c r="B304" s="17"/>
    </row>
    <row r="305" spans="1:2" ht="12.75">
      <c r="A305" s="36"/>
      <c r="B305" s="34"/>
    </row>
    <row r="306" spans="1:2" ht="12.75">
      <c r="A306" s="33"/>
      <c r="B306" s="34"/>
    </row>
    <row r="307" spans="1:2" ht="12.75">
      <c r="A307" s="33"/>
      <c r="B307" s="34"/>
    </row>
    <row r="308" spans="1:2" ht="12.75">
      <c r="A308" s="33"/>
      <c r="B308" s="17"/>
    </row>
    <row r="309" spans="1:2" ht="12.75">
      <c r="A309" s="36"/>
      <c r="B309" s="17"/>
    </row>
    <row r="310" spans="1:2" ht="12.75">
      <c r="A310" s="36"/>
      <c r="B310" s="34"/>
    </row>
    <row r="311" spans="1:2" ht="12.75">
      <c r="A311" s="33"/>
      <c r="B311" s="34"/>
    </row>
    <row r="312" spans="1:2" ht="12.75">
      <c r="A312" s="33"/>
      <c r="B312" s="17"/>
    </row>
    <row r="313" spans="1:2" ht="12.75">
      <c r="A313" s="36"/>
      <c r="B313" s="17"/>
    </row>
    <row r="314" spans="1:2" ht="12.75">
      <c r="A314" s="36"/>
      <c r="B314" s="34"/>
    </row>
    <row r="315" spans="1:2" ht="12.75">
      <c r="A315" s="33"/>
      <c r="B315" s="34"/>
    </row>
    <row r="316" spans="1:2" ht="12.75">
      <c r="A316" s="33"/>
      <c r="B316" s="34"/>
    </row>
    <row r="317" spans="1:2" ht="12.75">
      <c r="A317" s="33"/>
      <c r="B317" s="34"/>
    </row>
    <row r="318" spans="1:2" ht="12.75">
      <c r="A318" s="33"/>
      <c r="B318" s="34"/>
    </row>
    <row r="319" spans="1:2" ht="12.75">
      <c r="A319" s="33"/>
      <c r="B319" s="34"/>
    </row>
    <row r="320" spans="1:2" ht="12.75">
      <c r="A320" s="33"/>
      <c r="B320" s="17"/>
    </row>
    <row r="321" spans="1:2" ht="12.75">
      <c r="A321" s="36"/>
      <c r="B321" s="17"/>
    </row>
    <row r="322" spans="1:2" ht="12.75">
      <c r="A322" s="36"/>
      <c r="B322" s="34"/>
    </row>
    <row r="323" spans="1:2" ht="12.75">
      <c r="A323" s="33"/>
      <c r="B323" s="34"/>
    </row>
    <row r="324" spans="1:2" ht="12.75">
      <c r="A324" s="33"/>
      <c r="B324" s="34"/>
    </row>
    <row r="325" spans="1:2" ht="12.75">
      <c r="A325" s="33"/>
      <c r="B325" s="17"/>
    </row>
    <row r="326" spans="1:2" ht="12.75">
      <c r="A326" s="36"/>
      <c r="B326" s="17"/>
    </row>
    <row r="327" spans="1:2" ht="12.75">
      <c r="A327" s="36"/>
      <c r="B327" s="34"/>
    </row>
    <row r="328" spans="1:2" ht="12.75">
      <c r="A328" s="33"/>
      <c r="B328" s="34"/>
    </row>
    <row r="329" spans="1:2" ht="12.75">
      <c r="A329" s="33"/>
      <c r="B329" s="17"/>
    </row>
    <row r="330" spans="1:2" ht="12.75">
      <c r="A330" s="36"/>
      <c r="B330" s="17"/>
    </row>
    <row r="331" spans="1:2" ht="12.75">
      <c r="A331" s="36"/>
      <c r="B331" s="17"/>
    </row>
    <row r="332" spans="1:2" ht="12.75">
      <c r="A332" s="36"/>
      <c r="B332" s="17"/>
    </row>
    <row r="333" spans="1:2" ht="12.75">
      <c r="A333" s="33"/>
      <c r="B333" s="38"/>
    </row>
    <row r="334" spans="1:2" ht="12.75">
      <c r="A334" s="33"/>
      <c r="B334" s="34"/>
    </row>
    <row r="335" spans="1:2" ht="12.75">
      <c r="A335" s="33"/>
      <c r="B335" s="34"/>
    </row>
    <row r="336" spans="1:2" ht="12.75">
      <c r="A336" s="33"/>
      <c r="B336" s="34"/>
    </row>
    <row r="337" spans="1:2" ht="12.75">
      <c r="A337" s="36"/>
      <c r="B337" s="17"/>
    </row>
    <row r="338" spans="1:2" ht="12.75">
      <c r="A338" s="33"/>
      <c r="B338" s="34"/>
    </row>
    <row r="339" spans="1:2" ht="12.75">
      <c r="A339" s="33"/>
      <c r="B339" s="34"/>
    </row>
    <row r="340" spans="1:2" ht="12.75">
      <c r="A340" s="36"/>
      <c r="B340" s="17"/>
    </row>
    <row r="341" spans="1:2" ht="12.75">
      <c r="A341" s="36"/>
      <c r="B341" s="17"/>
    </row>
  </sheetData>
  <sheetProtection/>
  <mergeCells count="5">
    <mergeCell ref="B24:C24"/>
    <mergeCell ref="C8:D8"/>
    <mergeCell ref="B22:C22"/>
    <mergeCell ref="B23:C23"/>
    <mergeCell ref="A20:D20"/>
  </mergeCells>
  <printOptions/>
  <pageMargins left="0.75" right="0.43" top="0.53" bottom="0.63" header="0.4"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K45"/>
  <sheetViews>
    <sheetView showZeros="0" view="pageLayout" workbookViewId="0" topLeftCell="A11">
      <selection activeCell="G15" sqref="G15:G40"/>
    </sheetView>
  </sheetViews>
  <sheetFormatPr defaultColWidth="8.796875" defaultRowHeight="15"/>
  <cols>
    <col min="1" max="1" width="3.19921875" style="20" customWidth="1"/>
    <col min="2" max="2" width="2.8984375" style="20" customWidth="1"/>
    <col min="3" max="3" width="2.09765625" style="45" customWidth="1"/>
    <col min="4" max="4" width="31.3984375" style="46" customWidth="1"/>
    <col min="5" max="5" width="6.09765625" style="20" customWidth="1"/>
    <col min="6" max="6" width="7.69921875" style="47" customWidth="1"/>
    <col min="7" max="7" width="8.19921875" style="47" customWidth="1"/>
    <col min="8" max="8" width="8.796875" style="47" customWidth="1"/>
    <col min="9" max="9" width="8.19921875" style="47" hidden="1" customWidth="1"/>
    <col min="10" max="10" width="1.203125" style="47" hidden="1" customWidth="1"/>
    <col min="11" max="11" width="9.19921875" style="47" hidden="1" customWidth="1"/>
    <col min="12" max="16384" width="8.8984375" style="20" customWidth="1"/>
  </cols>
  <sheetData>
    <row r="1" ht="6.75" customHeight="1" thickBot="1"/>
    <row r="2" spans="1:11" ht="13.5" thickBot="1">
      <c r="A2" s="48" t="s">
        <v>261</v>
      </c>
      <c r="B2" s="49"/>
      <c r="C2" s="50"/>
      <c r="D2" s="51" t="s">
        <v>564</v>
      </c>
      <c r="E2" s="52"/>
      <c r="F2" s="53"/>
      <c r="G2" s="53"/>
      <c r="H2" s="54"/>
      <c r="I2" s="53"/>
      <c r="J2" s="53"/>
      <c r="K2" s="54"/>
    </row>
    <row r="3" spans="2:4" ht="12.75">
      <c r="B3" s="55"/>
      <c r="D3" s="56"/>
    </row>
    <row r="4" spans="1:4" ht="53.25" customHeight="1">
      <c r="A4" s="57"/>
      <c r="D4" s="226" t="s">
        <v>571</v>
      </c>
    </row>
    <row r="5" spans="1:4" ht="165.75" customHeight="1">
      <c r="A5" s="57"/>
      <c r="D5" s="226" t="s">
        <v>565</v>
      </c>
    </row>
    <row r="6" ht="51" customHeight="1">
      <c r="D6" s="226" t="s">
        <v>566</v>
      </c>
    </row>
    <row r="7" ht="77.25" customHeight="1">
      <c r="D7" s="226" t="s">
        <v>567</v>
      </c>
    </row>
    <row r="8" spans="4:6" ht="124.5" customHeight="1">
      <c r="D8" s="226" t="s">
        <v>568</v>
      </c>
      <c r="F8" s="47" t="s">
        <v>47</v>
      </c>
    </row>
    <row r="9" spans="4:6" ht="136.5" customHeight="1">
      <c r="D9" s="226" t="s">
        <v>569</v>
      </c>
      <c r="F9" s="47" t="s">
        <v>47</v>
      </c>
    </row>
    <row r="10" spans="4:6" ht="29.25" customHeight="1">
      <c r="D10" s="226" t="s">
        <v>570</v>
      </c>
      <c r="F10" s="47" t="s">
        <v>47</v>
      </c>
    </row>
    <row r="11" spans="1:6" ht="26.25" customHeight="1">
      <c r="A11" s="58" t="s">
        <v>247</v>
      </c>
      <c r="B11" s="55" t="s">
        <v>247</v>
      </c>
      <c r="D11" s="225" t="s">
        <v>378</v>
      </c>
      <c r="F11" s="47" t="s">
        <v>47</v>
      </c>
    </row>
    <row r="12" spans="1:4" ht="12.75">
      <c r="A12" s="58"/>
      <c r="B12" s="55"/>
      <c r="D12" s="59"/>
    </row>
    <row r="13" spans="1:8" ht="34.5" customHeight="1" thickBot="1">
      <c r="A13" s="262" t="s">
        <v>535</v>
      </c>
      <c r="B13" s="263"/>
      <c r="C13" s="60"/>
      <c r="D13" s="61" t="s">
        <v>536</v>
      </c>
      <c r="E13" s="62" t="s">
        <v>537</v>
      </c>
      <c r="F13" s="63" t="s">
        <v>538</v>
      </c>
      <c r="G13" s="63" t="s">
        <v>539</v>
      </c>
      <c r="H13" s="63" t="s">
        <v>540</v>
      </c>
    </row>
    <row r="14" spans="1:8" ht="13.5" thickTop="1">
      <c r="A14" s="64" t="s">
        <v>247</v>
      </c>
      <c r="B14" s="65" t="s">
        <v>247</v>
      </c>
      <c r="C14" s="66"/>
      <c r="D14" s="67"/>
      <c r="E14" s="68"/>
      <c r="F14" s="69"/>
      <c r="G14" s="69"/>
      <c r="H14" s="69"/>
    </row>
    <row r="15" spans="1:8" ht="127.5">
      <c r="A15" s="64" t="s">
        <v>261</v>
      </c>
      <c r="B15" s="65">
        <v>1</v>
      </c>
      <c r="C15" s="66"/>
      <c r="D15" s="70" t="s">
        <v>605</v>
      </c>
      <c r="E15" s="71"/>
      <c r="F15" s="69" t="s">
        <v>47</v>
      </c>
      <c r="G15" s="69"/>
      <c r="H15" s="178">
        <f aca="true" t="shared" si="0" ref="H15:H40">IF(ISNUMBER(F15),F15*G15,"")</f>
      </c>
    </row>
    <row r="16" spans="1:8" ht="76.5">
      <c r="A16" s="64"/>
      <c r="B16" s="65"/>
      <c r="C16" s="66"/>
      <c r="D16" s="70" t="s">
        <v>606</v>
      </c>
      <c r="E16" s="71"/>
      <c r="F16" s="69"/>
      <c r="G16" s="69"/>
      <c r="H16" s="178"/>
    </row>
    <row r="17" spans="1:8" ht="12.75">
      <c r="A17" s="64" t="s">
        <v>247</v>
      </c>
      <c r="B17" s="65" t="s">
        <v>247</v>
      </c>
      <c r="C17" s="66" t="s">
        <v>391</v>
      </c>
      <c r="D17" s="72" t="s">
        <v>572</v>
      </c>
      <c r="E17" s="71" t="s">
        <v>101</v>
      </c>
      <c r="F17" s="69">
        <v>30</v>
      </c>
      <c r="G17" s="69"/>
      <c r="H17" s="178">
        <f t="shared" si="0"/>
        <v>0</v>
      </c>
    </row>
    <row r="18" spans="1:8" ht="12.75">
      <c r="A18" s="64" t="s">
        <v>247</v>
      </c>
      <c r="B18" s="65" t="s">
        <v>247</v>
      </c>
      <c r="C18" s="66" t="s">
        <v>392</v>
      </c>
      <c r="D18" s="72" t="s">
        <v>573</v>
      </c>
      <c r="E18" s="71" t="s">
        <v>11</v>
      </c>
      <c r="F18" s="69">
        <v>12</v>
      </c>
      <c r="G18" s="69"/>
      <c r="H18" s="178">
        <f t="shared" si="0"/>
        <v>0</v>
      </c>
    </row>
    <row r="19" spans="1:8" ht="12.75">
      <c r="A19" s="64" t="s">
        <v>247</v>
      </c>
      <c r="B19" s="65" t="s">
        <v>247</v>
      </c>
      <c r="C19" s="66"/>
      <c r="D19" s="72"/>
      <c r="E19" s="71"/>
      <c r="F19" s="69" t="s">
        <v>47</v>
      </c>
      <c r="G19" s="69"/>
      <c r="H19" s="178">
        <f t="shared" si="0"/>
      </c>
    </row>
    <row r="20" spans="1:8" ht="12.75">
      <c r="A20" s="64"/>
      <c r="B20" s="65"/>
      <c r="C20" s="66"/>
      <c r="D20" s="72"/>
      <c r="E20" s="71"/>
      <c r="F20" s="69"/>
      <c r="G20" s="69"/>
      <c r="H20" s="178">
        <f t="shared" si="0"/>
      </c>
    </row>
    <row r="21" spans="1:8" ht="102">
      <c r="A21" s="64" t="s">
        <v>261</v>
      </c>
      <c r="B21" s="65">
        <v>2</v>
      </c>
      <c r="C21" s="66"/>
      <c r="D21" s="241" t="s">
        <v>607</v>
      </c>
      <c r="E21" s="71"/>
      <c r="F21" s="69"/>
      <c r="G21" s="69"/>
      <c r="H21" s="178">
        <f t="shared" si="0"/>
      </c>
    </row>
    <row r="22" spans="1:8" ht="12.75">
      <c r="A22" s="64"/>
      <c r="B22" s="65"/>
      <c r="C22" s="66" t="s">
        <v>391</v>
      </c>
      <c r="D22" s="72" t="s">
        <v>574</v>
      </c>
      <c r="E22" s="71" t="s">
        <v>101</v>
      </c>
      <c r="F22" s="69">
        <v>50</v>
      </c>
      <c r="G22" s="69"/>
      <c r="H22" s="178">
        <f t="shared" si="0"/>
        <v>0</v>
      </c>
    </row>
    <row r="23" spans="1:8" ht="12.75">
      <c r="A23" s="64"/>
      <c r="B23" s="65"/>
      <c r="C23" s="66"/>
      <c r="D23" s="72"/>
      <c r="E23" s="71"/>
      <c r="F23" s="69"/>
      <c r="G23" s="69"/>
      <c r="H23" s="178">
        <f t="shared" si="0"/>
      </c>
    </row>
    <row r="24" spans="1:8" ht="76.5">
      <c r="A24" s="64" t="s">
        <v>261</v>
      </c>
      <c r="B24" s="65">
        <v>3</v>
      </c>
      <c r="C24" s="66"/>
      <c r="D24" s="252" t="s">
        <v>575</v>
      </c>
      <c r="E24" s="253"/>
      <c r="F24" s="69"/>
      <c r="G24" s="69"/>
      <c r="H24" s="178">
        <f t="shared" si="0"/>
      </c>
    </row>
    <row r="25" spans="1:8" ht="38.25">
      <c r="A25" s="64"/>
      <c r="B25" s="65"/>
      <c r="C25" s="66" t="s">
        <v>391</v>
      </c>
      <c r="D25" s="252" t="s">
        <v>576</v>
      </c>
      <c r="E25" s="253" t="s">
        <v>11</v>
      </c>
      <c r="F25" s="69">
        <v>9.6</v>
      </c>
      <c r="G25" s="69"/>
      <c r="H25" s="178">
        <f t="shared" si="0"/>
        <v>0</v>
      </c>
    </row>
    <row r="26" spans="1:8" ht="51">
      <c r="A26" s="64"/>
      <c r="B26" s="65"/>
      <c r="C26" s="66" t="s">
        <v>392</v>
      </c>
      <c r="D26" s="252" t="s">
        <v>577</v>
      </c>
      <c r="E26" s="253" t="s">
        <v>11</v>
      </c>
      <c r="F26" s="69">
        <v>6.5</v>
      </c>
      <c r="G26" s="69"/>
      <c r="H26" s="178">
        <f t="shared" si="0"/>
        <v>0</v>
      </c>
    </row>
    <row r="27" spans="1:8" ht="25.5">
      <c r="A27" s="64"/>
      <c r="B27" s="65"/>
      <c r="C27" s="66" t="s">
        <v>393</v>
      </c>
      <c r="D27" s="252" t="s">
        <v>578</v>
      </c>
      <c r="E27" s="253" t="s">
        <v>11</v>
      </c>
      <c r="F27" s="69">
        <v>3.3</v>
      </c>
      <c r="G27" s="69"/>
      <c r="H27" s="178">
        <f t="shared" si="0"/>
        <v>0</v>
      </c>
    </row>
    <row r="28" spans="1:8" ht="25.5">
      <c r="A28" s="64"/>
      <c r="B28" s="65"/>
      <c r="C28" s="66" t="s">
        <v>550</v>
      </c>
      <c r="D28" s="252" t="s">
        <v>580</v>
      </c>
      <c r="E28" s="253" t="s">
        <v>189</v>
      </c>
      <c r="F28" s="69">
        <v>7.8</v>
      </c>
      <c r="G28" s="69"/>
      <c r="H28" s="178">
        <f t="shared" si="0"/>
        <v>0</v>
      </c>
    </row>
    <row r="29" spans="1:8" ht="38.25">
      <c r="A29" s="64"/>
      <c r="B29" s="65"/>
      <c r="C29" s="66" t="s">
        <v>579</v>
      </c>
      <c r="D29" s="252" t="s">
        <v>581</v>
      </c>
      <c r="E29" s="253" t="s">
        <v>189</v>
      </c>
      <c r="F29" s="69">
        <v>3.2</v>
      </c>
      <c r="G29" s="69"/>
      <c r="H29" s="178">
        <f>IF(ISNUMBER(F29),F29*G29,"")</f>
        <v>0</v>
      </c>
    </row>
    <row r="30" spans="1:8" ht="63.75">
      <c r="A30" s="64"/>
      <c r="B30" s="65"/>
      <c r="C30" s="66" t="s">
        <v>251</v>
      </c>
      <c r="D30" s="243" t="s">
        <v>582</v>
      </c>
      <c r="E30" s="253" t="s">
        <v>11</v>
      </c>
      <c r="F30" s="69">
        <v>2</v>
      </c>
      <c r="G30" s="69"/>
      <c r="H30" s="178">
        <f t="shared" si="0"/>
        <v>0</v>
      </c>
    </row>
    <row r="31" spans="1:8" ht="12.75">
      <c r="A31" s="64"/>
      <c r="B31" s="65"/>
      <c r="C31" s="66"/>
      <c r="D31" s="242"/>
      <c r="E31" s="71"/>
      <c r="F31" s="69"/>
      <c r="G31" s="69"/>
      <c r="H31" s="178"/>
    </row>
    <row r="32" spans="1:8" ht="51">
      <c r="A32" s="64" t="s">
        <v>261</v>
      </c>
      <c r="B32" s="65">
        <v>4</v>
      </c>
      <c r="C32" s="66"/>
      <c r="D32" s="70" t="s">
        <v>593</v>
      </c>
      <c r="E32" s="71"/>
      <c r="F32" s="69"/>
      <c r="G32" s="69"/>
      <c r="H32" s="178"/>
    </row>
    <row r="33" spans="1:8" ht="12.75">
      <c r="A33" s="64"/>
      <c r="B33" s="65"/>
      <c r="C33" s="66"/>
      <c r="D33" s="242"/>
      <c r="E33" s="253" t="s">
        <v>189</v>
      </c>
      <c r="F33" s="69">
        <v>2</v>
      </c>
      <c r="G33" s="69"/>
      <c r="H33" s="178">
        <f>IF(ISNUMBER(F33),F33*G33,"")</f>
        <v>0</v>
      </c>
    </row>
    <row r="34" spans="1:8" ht="12.75">
      <c r="A34" s="64"/>
      <c r="B34" s="65"/>
      <c r="C34" s="66"/>
      <c r="D34" s="242"/>
      <c r="E34" s="71"/>
      <c r="F34" s="69"/>
      <c r="G34" s="69"/>
      <c r="H34" s="178"/>
    </row>
    <row r="35" spans="1:8" ht="76.5">
      <c r="A35" s="64" t="s">
        <v>261</v>
      </c>
      <c r="B35" s="65">
        <v>5</v>
      </c>
      <c r="C35" s="66"/>
      <c r="D35" s="70" t="s">
        <v>583</v>
      </c>
      <c r="E35" s="71"/>
      <c r="F35" s="69" t="s">
        <v>47</v>
      </c>
      <c r="G35" s="69"/>
      <c r="H35" s="178">
        <f t="shared" si="0"/>
      </c>
    </row>
    <row r="36" spans="1:8" ht="12.75">
      <c r="A36" s="64" t="s">
        <v>247</v>
      </c>
      <c r="B36" s="65" t="s">
        <v>247</v>
      </c>
      <c r="C36" s="66"/>
      <c r="D36" s="72"/>
      <c r="E36" s="71" t="s">
        <v>381</v>
      </c>
      <c r="F36" s="69">
        <v>1</v>
      </c>
      <c r="G36" s="69"/>
      <c r="H36" s="178">
        <f t="shared" si="0"/>
        <v>0</v>
      </c>
    </row>
    <row r="37" spans="1:8" ht="12.75">
      <c r="A37" s="64" t="s">
        <v>247</v>
      </c>
      <c r="B37" s="65" t="s">
        <v>247</v>
      </c>
      <c r="C37" s="66"/>
      <c r="D37" s="72"/>
      <c r="E37" s="71"/>
      <c r="F37" s="69" t="s">
        <v>47</v>
      </c>
      <c r="G37" s="69"/>
      <c r="H37" s="178">
        <f t="shared" si="0"/>
      </c>
    </row>
    <row r="38" spans="1:8" ht="63.75">
      <c r="A38" s="64" t="s">
        <v>261</v>
      </c>
      <c r="B38" s="65">
        <v>6</v>
      </c>
      <c r="C38" s="66"/>
      <c r="D38" s="70" t="s">
        <v>584</v>
      </c>
      <c r="E38" s="71"/>
      <c r="F38" s="69" t="s">
        <v>47</v>
      </c>
      <c r="G38" s="69"/>
      <c r="H38" s="178">
        <f t="shared" si="0"/>
      </c>
    </row>
    <row r="39" spans="1:8" ht="12.75">
      <c r="A39" s="64" t="s">
        <v>247</v>
      </c>
      <c r="B39" s="65" t="s">
        <v>247</v>
      </c>
      <c r="C39" s="66"/>
      <c r="D39" s="72"/>
      <c r="E39" s="71" t="s">
        <v>101</v>
      </c>
      <c r="F39" s="69">
        <v>30</v>
      </c>
      <c r="G39" s="69"/>
      <c r="H39" s="178">
        <f t="shared" si="0"/>
        <v>0</v>
      </c>
    </row>
    <row r="40" spans="1:8" ht="12.75">
      <c r="A40" s="64"/>
      <c r="B40" s="65"/>
      <c r="C40" s="66"/>
      <c r="D40" s="72"/>
      <c r="E40" s="71"/>
      <c r="F40" s="69"/>
      <c r="G40" s="69"/>
      <c r="H40" s="178">
        <f t="shared" si="0"/>
      </c>
    </row>
    <row r="41" spans="1:8" ht="13.5" thickBot="1">
      <c r="A41" s="112"/>
      <c r="B41" s="138"/>
      <c r="C41" s="66"/>
      <c r="D41" s="72"/>
      <c r="E41" s="71"/>
      <c r="F41" s="69"/>
      <c r="G41" s="69"/>
      <c r="H41" s="69"/>
    </row>
    <row r="42" spans="1:11" ht="12.75">
      <c r="A42" s="222" t="s">
        <v>261</v>
      </c>
      <c r="B42" s="215"/>
      <c r="C42" s="223"/>
      <c r="D42" s="224" t="s">
        <v>549</v>
      </c>
      <c r="E42" s="215"/>
      <c r="F42" s="217"/>
      <c r="G42" s="217"/>
      <c r="H42" s="221">
        <f>SUM(H15:H41)</f>
        <v>0</v>
      </c>
      <c r="I42" s="83"/>
      <c r="J42" s="83"/>
      <c r="K42" s="83"/>
    </row>
    <row r="43" spans="1:2" ht="12.75">
      <c r="A43" s="58" t="s">
        <v>247</v>
      </c>
      <c r="B43" s="55" t="s">
        <v>247</v>
      </c>
    </row>
    <row r="44" spans="1:2" ht="12.75">
      <c r="A44" s="58" t="s">
        <v>247</v>
      </c>
      <c r="B44" s="55" t="s">
        <v>247</v>
      </c>
    </row>
    <row r="45" spans="1:11" ht="12.75">
      <c r="A45" s="84"/>
      <c r="B45" s="84"/>
      <c r="C45" s="85"/>
      <c r="D45" s="86"/>
      <c r="E45" s="84"/>
      <c r="F45" s="87"/>
      <c r="G45" s="87"/>
      <c r="H45" s="87"/>
      <c r="I45" s="87"/>
      <c r="J45" s="87"/>
      <c r="K45" s="87"/>
    </row>
  </sheetData>
  <sheetProtection/>
  <mergeCells count="1">
    <mergeCell ref="A13:B13"/>
  </mergeCells>
  <printOptions/>
  <pageMargins left="0.9448818897637796" right="0.4330708661417323" top="1.0236220472440944" bottom="0.7874015748031497" header="0.5118110236220472" footer="0.5118110236220472"/>
  <pageSetup horizontalDpi="600" verticalDpi="600" orientation="portrait" paperSize="9" scale="98" r:id="rId1"/>
  <headerFooter alignWithMargins="0">
    <oddHeader>&amp;L&amp;"-,Regular"&amp;9Investitor: DAGGK i GRADSKA KNJIŽNICA
Projekt:    KNJIŽNICA ZA MLADE I DAGGK
                 &amp;C&amp;"-,Bold"&amp;10TROŠKOVNIK 
GRAĐEVINSKO OBRTNIČKIH
RADOVA&amp;R&amp;"-,Regular"&amp;9Projektant: ARHITEKTURA VINSKI 
MATIJA VINSKI d.i.a.
KARLOVAC</oddHeader>
    <oddFooter>&amp;L&amp;"-,Regular"&amp;10&amp;A RADOVI&amp;C&amp;"-,Regular"&amp;10- &amp;P -</oddFooter>
  </headerFooter>
</worksheet>
</file>

<file path=xl/worksheets/sheet4.xml><?xml version="1.0" encoding="utf-8"?>
<worksheet xmlns="http://schemas.openxmlformats.org/spreadsheetml/2006/main" xmlns:r="http://schemas.openxmlformats.org/officeDocument/2006/relationships">
  <dimension ref="A1:K33"/>
  <sheetViews>
    <sheetView showZeros="0" view="pageLayout" workbookViewId="0" topLeftCell="A7">
      <selection activeCell="G21" sqref="G21"/>
    </sheetView>
  </sheetViews>
  <sheetFormatPr defaultColWidth="8.796875" defaultRowHeight="15"/>
  <cols>
    <col min="1" max="1" width="3.19921875" style="20" customWidth="1"/>
    <col min="2" max="2" width="2.8984375" style="20" customWidth="1"/>
    <col min="3" max="3" width="2.09765625" style="20" customWidth="1"/>
    <col min="4" max="4" width="31.3984375" style="46" customWidth="1"/>
    <col min="5" max="5" width="6.09765625" style="20" customWidth="1"/>
    <col min="6" max="6" width="7.69921875" style="47" customWidth="1"/>
    <col min="7" max="7" width="8.19921875" style="111" customWidth="1"/>
    <col min="8" max="8" width="8.796875" style="47" customWidth="1"/>
    <col min="9" max="9" width="8.19921875" style="20" hidden="1" customWidth="1"/>
    <col min="10" max="10" width="1.203125" style="20" hidden="1" customWidth="1"/>
    <col min="11" max="11" width="9.19921875" style="47" hidden="1" customWidth="1"/>
    <col min="12" max="16384" width="8.8984375" style="20" customWidth="1"/>
  </cols>
  <sheetData>
    <row r="1" spans="1:11" ht="13.5" thickBot="1">
      <c r="A1" s="92"/>
      <c r="B1" s="92"/>
      <c r="C1" s="92"/>
      <c r="D1" s="92"/>
      <c r="E1" s="90"/>
      <c r="F1" s="91"/>
      <c r="G1" s="116"/>
      <c r="H1" s="117"/>
      <c r="I1" s="91"/>
      <c r="J1" s="91"/>
      <c r="K1" s="117"/>
    </row>
    <row r="2" spans="1:11" s="92" customFormat="1" ht="13.5" thickBot="1">
      <c r="A2" s="48" t="s">
        <v>489</v>
      </c>
      <c r="B2" s="49"/>
      <c r="C2" s="118"/>
      <c r="D2" s="107" t="s">
        <v>35</v>
      </c>
      <c r="E2" s="119"/>
      <c r="F2" s="120"/>
      <c r="G2" s="121"/>
      <c r="H2" s="122"/>
      <c r="I2" s="119"/>
      <c r="J2" s="119"/>
      <c r="K2" s="122"/>
    </row>
    <row r="3" spans="1:11" ht="12.75">
      <c r="A3" s="58" t="s">
        <v>247</v>
      </c>
      <c r="B3" s="55" t="s">
        <v>247</v>
      </c>
      <c r="C3" s="88"/>
      <c r="D3" s="123"/>
      <c r="H3" s="124"/>
      <c r="K3" s="124"/>
    </row>
    <row r="4" spans="1:11" ht="12.75">
      <c r="A4" s="58"/>
      <c r="B4" s="55"/>
      <c r="C4" s="88"/>
      <c r="D4" s="225" t="s">
        <v>492</v>
      </c>
      <c r="H4" s="124"/>
      <c r="K4" s="124"/>
    </row>
    <row r="5" spans="1:11" ht="12.75">
      <c r="A5" s="58"/>
      <c r="B5" s="55"/>
      <c r="C5" s="88"/>
      <c r="D5" s="225" t="s">
        <v>248</v>
      </c>
      <c r="H5" s="124"/>
      <c r="K5" s="124"/>
    </row>
    <row r="6" spans="1:11" ht="25.5">
      <c r="A6" s="58"/>
      <c r="B6" s="55"/>
      <c r="C6" s="88"/>
      <c r="D6" s="225" t="s">
        <v>544</v>
      </c>
      <c r="H6" s="124"/>
      <c r="K6" s="124"/>
    </row>
    <row r="7" spans="1:11" ht="220.5" customHeight="1">
      <c r="A7" s="58"/>
      <c r="B7" s="55"/>
      <c r="C7" s="88"/>
      <c r="D7" s="225" t="s">
        <v>543</v>
      </c>
      <c r="H7" s="124"/>
      <c r="K7" s="124"/>
    </row>
    <row r="8" spans="1:11" ht="153">
      <c r="A8" s="58"/>
      <c r="B8" s="55"/>
      <c r="C8" s="88"/>
      <c r="D8" s="225" t="s">
        <v>545</v>
      </c>
      <c r="H8" s="124"/>
      <c r="K8" s="124"/>
    </row>
    <row r="9" spans="1:11" ht="25.5">
      <c r="A9" s="57"/>
      <c r="D9" s="225" t="s">
        <v>378</v>
      </c>
      <c r="F9" s="20"/>
      <c r="H9" s="20"/>
      <c r="K9" s="20"/>
    </row>
    <row r="10" spans="1:11" ht="12.75">
      <c r="A10" s="57"/>
      <c r="D10" s="59"/>
      <c r="F10" s="20"/>
      <c r="H10" s="20"/>
      <c r="K10" s="20"/>
    </row>
    <row r="11" spans="1:11" ht="12.75">
      <c r="A11" s="58"/>
      <c r="B11" s="55"/>
      <c r="C11" s="88"/>
      <c r="D11" s="56"/>
      <c r="H11" s="124"/>
      <c r="K11" s="124"/>
    </row>
    <row r="12" spans="1:11" ht="24.75" thickBot="1">
      <c r="A12" s="262" t="s">
        <v>535</v>
      </c>
      <c r="B12" s="263"/>
      <c r="C12" s="60"/>
      <c r="D12" s="61" t="s">
        <v>536</v>
      </c>
      <c r="E12" s="62" t="s">
        <v>537</v>
      </c>
      <c r="F12" s="63" t="s">
        <v>538</v>
      </c>
      <c r="G12" s="63" t="s">
        <v>539</v>
      </c>
      <c r="H12" s="63" t="s">
        <v>540</v>
      </c>
      <c r="K12" s="124"/>
    </row>
    <row r="13" spans="1:11" ht="13.5" thickTop="1">
      <c r="A13" s="95" t="s">
        <v>247</v>
      </c>
      <c r="B13" s="96" t="s">
        <v>247</v>
      </c>
      <c r="C13" s="125"/>
      <c r="D13" s="109"/>
      <c r="E13" s="97"/>
      <c r="F13" s="98" t="s">
        <v>47</v>
      </c>
      <c r="G13" s="110"/>
      <c r="H13" s="126"/>
      <c r="K13" s="124"/>
    </row>
    <row r="14" spans="1:11" ht="12.75">
      <c r="A14" s="64"/>
      <c r="B14" s="65"/>
      <c r="C14" s="127"/>
      <c r="D14" s="72"/>
      <c r="E14" s="71"/>
      <c r="F14" s="69"/>
      <c r="G14" s="113"/>
      <c r="H14" s="73"/>
      <c r="K14" s="124"/>
    </row>
    <row r="15" spans="1:11" ht="12.75">
      <c r="A15" s="64"/>
      <c r="B15" s="65"/>
      <c r="C15" s="127"/>
      <c r="D15" s="72"/>
      <c r="E15" s="71"/>
      <c r="F15" s="69"/>
      <c r="G15" s="113"/>
      <c r="H15" s="73"/>
      <c r="K15" s="124"/>
    </row>
    <row r="16" spans="1:11" ht="12.75">
      <c r="A16" s="64"/>
      <c r="B16" s="65"/>
      <c r="C16" s="127"/>
      <c r="D16" s="244"/>
      <c r="E16" s="71"/>
      <c r="F16" s="69"/>
      <c r="G16" s="113"/>
      <c r="H16" s="73"/>
      <c r="K16" s="124"/>
    </row>
    <row r="17" spans="1:11" ht="76.5">
      <c r="A17" s="64" t="s">
        <v>489</v>
      </c>
      <c r="B17" s="65">
        <v>1</v>
      </c>
      <c r="C17" s="127"/>
      <c r="D17" s="70" t="s">
        <v>560</v>
      </c>
      <c r="E17" s="71"/>
      <c r="F17" s="69" t="s">
        <v>47</v>
      </c>
      <c r="G17" s="113"/>
      <c r="H17" s="73">
        <f>IF(ISNUMBER(F17),F17*G17,"")</f>
      </c>
      <c r="K17" s="124"/>
    </row>
    <row r="18" spans="1:11" ht="12.75">
      <c r="A18" s="64" t="s">
        <v>247</v>
      </c>
      <c r="B18" s="65" t="s">
        <v>247</v>
      </c>
      <c r="C18" s="127"/>
      <c r="D18" s="70"/>
      <c r="E18" s="71" t="s">
        <v>101</v>
      </c>
      <c r="F18" s="69">
        <v>1</v>
      </c>
      <c r="G18" s="113"/>
      <c r="H18" s="73">
        <f>IF(ISNUMBER(F18),F18*G18,"")</f>
        <v>0</v>
      </c>
      <c r="K18" s="124"/>
    </row>
    <row r="19" spans="1:11" ht="12.75">
      <c r="A19" s="64" t="s">
        <v>247</v>
      </c>
      <c r="B19" s="65" t="s">
        <v>247</v>
      </c>
      <c r="C19" s="127"/>
      <c r="D19" s="70"/>
      <c r="E19" s="69"/>
      <c r="F19" s="69"/>
      <c r="G19" s="113"/>
      <c r="H19" s="73">
        <f>IF(ISNUMBER(F19),F19*G19,"")</f>
      </c>
      <c r="K19" s="124"/>
    </row>
    <row r="20" spans="1:11" ht="102">
      <c r="A20" s="64" t="s">
        <v>489</v>
      </c>
      <c r="B20" s="65">
        <v>2</v>
      </c>
      <c r="C20" s="127"/>
      <c r="D20" s="70" t="s">
        <v>541</v>
      </c>
      <c r="E20" s="69" t="s">
        <v>47</v>
      </c>
      <c r="F20" s="69"/>
      <c r="G20" s="113"/>
      <c r="H20" s="73">
        <f>IF(ISNUMBER(F20),F20*G20,"")</f>
      </c>
      <c r="K20" s="124"/>
    </row>
    <row r="21" spans="1:11" ht="12.75">
      <c r="A21" s="64" t="s">
        <v>247</v>
      </c>
      <c r="B21" s="65" t="s">
        <v>247</v>
      </c>
      <c r="C21" s="127"/>
      <c r="D21" s="70"/>
      <c r="E21" s="69" t="s">
        <v>381</v>
      </c>
      <c r="F21" s="69">
        <v>1</v>
      </c>
      <c r="G21" s="113"/>
      <c r="H21" s="73"/>
      <c r="K21" s="124"/>
    </row>
    <row r="22" spans="1:11" ht="12.75">
      <c r="A22" s="64"/>
      <c r="B22" s="65"/>
      <c r="C22" s="127"/>
      <c r="D22" s="70"/>
      <c r="E22" s="69"/>
      <c r="F22" s="69"/>
      <c r="G22" s="113"/>
      <c r="H22" s="73"/>
      <c r="K22" s="124"/>
    </row>
    <row r="23" spans="1:11" ht="13.5" thickBot="1">
      <c r="A23" s="64"/>
      <c r="B23" s="102" t="s">
        <v>247</v>
      </c>
      <c r="C23" s="128"/>
      <c r="D23" s="77"/>
      <c r="E23" s="129"/>
      <c r="F23" s="79"/>
      <c r="G23" s="114"/>
      <c r="H23" s="73">
        <f>IF(ISNUMBER(F23),F23*G23,"")</f>
      </c>
      <c r="K23" s="20"/>
    </row>
    <row r="24" spans="1:11" ht="12.75">
      <c r="A24" s="196" t="s">
        <v>489</v>
      </c>
      <c r="B24" s="197"/>
      <c r="C24" s="197"/>
      <c r="D24" s="205" t="s">
        <v>138</v>
      </c>
      <c r="E24" s="198"/>
      <c r="F24" s="199"/>
      <c r="G24" s="206"/>
      <c r="H24" s="206">
        <f>SUM(H14:H23)</f>
        <v>0</v>
      </c>
      <c r="I24" s="104"/>
      <c r="J24" s="104"/>
      <c r="K24" s="104"/>
    </row>
    <row r="28" spans="2:8" ht="12.75">
      <c r="B28" s="55"/>
      <c r="C28" s="88"/>
      <c r="D28" s="123"/>
      <c r="H28" s="130"/>
    </row>
    <row r="29" spans="1:8" ht="12.75">
      <c r="A29" s="58"/>
      <c r="B29" s="55"/>
      <c r="C29" s="88"/>
      <c r="D29" s="123"/>
      <c r="H29" s="130"/>
    </row>
    <row r="30" spans="1:8" ht="12.75">
      <c r="A30" s="58"/>
      <c r="B30" s="55"/>
      <c r="C30" s="88"/>
      <c r="D30" s="123"/>
      <c r="H30" s="130"/>
    </row>
    <row r="31" spans="1:8" ht="12.75">
      <c r="A31" s="58"/>
      <c r="B31" s="55"/>
      <c r="C31" s="88"/>
      <c r="D31" s="123"/>
      <c r="H31" s="130"/>
    </row>
    <row r="32" spans="1:8" ht="12.75">
      <c r="A32" s="58"/>
      <c r="B32" s="55"/>
      <c r="C32" s="88"/>
      <c r="D32" s="123"/>
      <c r="H32" s="130"/>
    </row>
    <row r="33" ht="12.75">
      <c r="A33" s="58"/>
    </row>
  </sheetData>
  <sheetProtection/>
  <mergeCells count="1">
    <mergeCell ref="A12:B12"/>
  </mergeCells>
  <printOptions/>
  <pageMargins left="0.9448818897637796" right="0.4330708661417323" top="1.0236220472440944" bottom="0.7874015748031497" header="0.5118110236220472" footer="0.5118110236220472"/>
  <pageSetup horizontalDpi="600" verticalDpi="600" orientation="portrait" paperSize="9" scale="98" r:id="rId1"/>
  <headerFooter alignWithMargins="0">
    <oddHeader>&amp;L&amp;"-,Regular"&amp;9Investitor: DAGGK i GRADSKA KNJIŽNICA
Projekt:    KNJIŽNICA ZA MLADE I DAGGK
                 &amp;C&amp;"-,Bold"&amp;10TROŠKOVNIK 
GRAĐEVINSKO OBRTNIČKIH
RADOVA&amp;R&amp;"-,Regular"&amp;9Projektant: ARHITEKTURA VINSKI 
MATIJA VINSKI d.i.a.
KARLOVAC</oddHeader>
    <oddFooter>&amp;L&amp;"-,Regular"&amp;10&amp;A RADOVI&amp;C&amp;"-,Regular"&amp;10- &amp;P -</oddFooter>
  </headerFooter>
</worksheet>
</file>

<file path=xl/worksheets/sheet5.xml><?xml version="1.0" encoding="utf-8"?>
<worksheet xmlns="http://schemas.openxmlformats.org/spreadsheetml/2006/main" xmlns:r="http://schemas.openxmlformats.org/officeDocument/2006/relationships">
  <dimension ref="A2:K21"/>
  <sheetViews>
    <sheetView showZeros="0" view="pageLayout" workbookViewId="0" topLeftCell="A11">
      <selection activeCell="G17" sqref="G17"/>
    </sheetView>
  </sheetViews>
  <sheetFormatPr defaultColWidth="8.796875" defaultRowHeight="15"/>
  <cols>
    <col min="1" max="1" width="3.19921875" style="57" customWidth="1"/>
    <col min="2" max="2" width="2.8984375" style="84" customWidth="1"/>
    <col min="3" max="3" width="2.09765625" style="20" customWidth="1"/>
    <col min="4" max="4" width="31.3984375" style="139" customWidth="1"/>
    <col min="5" max="5" width="6.09765625" style="20" customWidth="1"/>
    <col min="6" max="6" width="7.69921875" style="20" customWidth="1"/>
    <col min="7" max="7" width="8.19921875" style="20" customWidth="1"/>
    <col min="8" max="8" width="8.796875" style="20" customWidth="1"/>
    <col min="9" max="9" width="8.19921875" style="20" hidden="1" customWidth="1"/>
    <col min="10" max="10" width="1.203125" style="20" hidden="1" customWidth="1"/>
    <col min="11" max="11" width="9.19921875" style="20" hidden="1" customWidth="1"/>
    <col min="12" max="16384" width="8.8984375" style="20" customWidth="1"/>
  </cols>
  <sheetData>
    <row r="1" ht="13.5" thickBot="1"/>
    <row r="2" spans="1:11" ht="13.5" thickBot="1">
      <c r="A2" s="48" t="s">
        <v>613</v>
      </c>
      <c r="B2" s="105"/>
      <c r="C2" s="106"/>
      <c r="D2" s="140" t="s">
        <v>5</v>
      </c>
      <c r="E2" s="141"/>
      <c r="F2" s="142"/>
      <c r="G2" s="121"/>
      <c r="H2" s="143"/>
      <c r="I2" s="121"/>
      <c r="J2" s="121"/>
      <c r="K2" s="143"/>
    </row>
    <row r="3" spans="1:11" ht="12.75">
      <c r="A3" s="58"/>
      <c r="B3" s="55" t="s">
        <v>247</v>
      </c>
      <c r="D3" s="93"/>
      <c r="E3" s="139"/>
      <c r="F3" s="144"/>
      <c r="G3" s="111"/>
      <c r="H3" s="111"/>
      <c r="I3" s="111"/>
      <c r="J3" s="111"/>
      <c r="K3" s="111"/>
    </row>
    <row r="4" spans="1:11" ht="12.75">
      <c r="A4" s="89"/>
      <c r="B4" s="20"/>
      <c r="D4" s="225" t="s">
        <v>492</v>
      </c>
      <c r="F4" s="47"/>
      <c r="G4" s="47"/>
      <c r="H4" s="47"/>
      <c r="I4" s="47"/>
      <c r="J4" s="47"/>
      <c r="K4" s="47"/>
    </row>
    <row r="5" spans="1:11" ht="12.75">
      <c r="A5" s="89"/>
      <c r="B5" s="20"/>
      <c r="D5" s="225" t="s">
        <v>248</v>
      </c>
      <c r="F5" s="47"/>
      <c r="G5" s="47"/>
      <c r="H5" s="47"/>
      <c r="I5" s="47"/>
      <c r="J5" s="47"/>
      <c r="K5" s="47"/>
    </row>
    <row r="6" spans="1:11" ht="25.5">
      <c r="A6" s="89"/>
      <c r="B6" s="20"/>
      <c r="D6" s="225" t="s">
        <v>544</v>
      </c>
      <c r="F6" s="47"/>
      <c r="G6" s="47"/>
      <c r="H6" s="47"/>
      <c r="I6" s="47"/>
      <c r="J6" s="47"/>
      <c r="K6" s="47"/>
    </row>
    <row r="7" spans="1:11" ht="25.5">
      <c r="A7" s="89"/>
      <c r="B7" s="20"/>
      <c r="D7" s="225" t="s">
        <v>546</v>
      </c>
      <c r="F7" s="47"/>
      <c r="G7" s="47"/>
      <c r="H7" s="47"/>
      <c r="I7" s="47"/>
      <c r="J7" s="47"/>
      <c r="K7" s="47"/>
    </row>
    <row r="8" spans="1:11" ht="25.5">
      <c r="A8" s="89"/>
      <c r="B8" s="20"/>
      <c r="D8" s="225" t="s">
        <v>547</v>
      </c>
      <c r="F8" s="47" t="s">
        <v>47</v>
      </c>
      <c r="G8" s="47"/>
      <c r="H8" s="47"/>
      <c r="I8" s="47"/>
      <c r="J8" s="47"/>
      <c r="K8" s="47"/>
    </row>
    <row r="9" spans="1:11" ht="143.25" customHeight="1">
      <c r="A9" s="89"/>
      <c r="B9" s="20"/>
      <c r="D9" s="225" t="s">
        <v>548</v>
      </c>
      <c r="F9" s="47"/>
      <c r="G9" s="47"/>
      <c r="H9" s="47"/>
      <c r="I9" s="47"/>
      <c r="J9" s="47"/>
      <c r="K9" s="47"/>
    </row>
    <row r="10" spans="1:11" ht="153">
      <c r="A10" s="89"/>
      <c r="B10" s="20"/>
      <c r="D10" s="225" t="s">
        <v>542</v>
      </c>
      <c r="F10" s="47"/>
      <c r="G10" s="47"/>
      <c r="H10" s="47"/>
      <c r="I10" s="47"/>
      <c r="J10" s="47"/>
      <c r="K10" s="47"/>
    </row>
    <row r="11" spans="1:11" ht="25.5">
      <c r="A11" s="89"/>
      <c r="B11" s="20"/>
      <c r="D11" s="225" t="s">
        <v>378</v>
      </c>
      <c r="F11" s="47"/>
      <c r="G11" s="47"/>
      <c r="H11" s="47"/>
      <c r="I11" s="47"/>
      <c r="J11" s="47"/>
      <c r="K11" s="47"/>
    </row>
    <row r="12" spans="1:11" ht="12.75">
      <c r="A12" s="89"/>
      <c r="B12" s="20"/>
      <c r="D12" s="94"/>
      <c r="F12" s="47"/>
      <c r="G12" s="47"/>
      <c r="H12" s="47"/>
      <c r="I12" s="47"/>
      <c r="J12" s="47"/>
      <c r="K12" s="47"/>
    </row>
    <row r="13" spans="1:11" ht="12.75">
      <c r="A13" s="89"/>
      <c r="B13" s="20"/>
      <c r="D13" s="94"/>
      <c r="F13" s="47"/>
      <c r="G13" s="47"/>
      <c r="H13" s="47"/>
      <c r="I13" s="47"/>
      <c r="J13" s="47"/>
      <c r="K13" s="47"/>
    </row>
    <row r="14" spans="1:11" ht="24.75" thickBot="1">
      <c r="A14" s="262" t="s">
        <v>535</v>
      </c>
      <c r="B14" s="263"/>
      <c r="C14" s="60"/>
      <c r="D14" s="61" t="s">
        <v>536</v>
      </c>
      <c r="E14" s="62" t="s">
        <v>537</v>
      </c>
      <c r="F14" s="63" t="s">
        <v>538</v>
      </c>
      <c r="G14" s="63" t="s">
        <v>539</v>
      </c>
      <c r="H14" s="63" t="s">
        <v>540</v>
      </c>
      <c r="I14" s="47"/>
      <c r="J14" s="47"/>
      <c r="K14" s="47"/>
    </row>
    <row r="15" spans="1:11" ht="13.5" thickTop="1">
      <c r="A15" s="95" t="s">
        <v>247</v>
      </c>
      <c r="B15" s="96" t="s">
        <v>247</v>
      </c>
      <c r="C15" s="108"/>
      <c r="D15" s="145"/>
      <c r="E15" s="137"/>
      <c r="F15" s="98" t="s">
        <v>47</v>
      </c>
      <c r="G15" s="98"/>
      <c r="H15" s="98"/>
      <c r="I15" s="47"/>
      <c r="J15" s="47"/>
      <c r="K15" s="47"/>
    </row>
    <row r="16" spans="1:11" ht="63.75">
      <c r="A16" s="64" t="s">
        <v>613</v>
      </c>
      <c r="B16" s="65">
        <v>1</v>
      </c>
      <c r="C16" s="112"/>
      <c r="D16" s="70" t="s">
        <v>534</v>
      </c>
      <c r="E16" s="71"/>
      <c r="F16" s="69" t="s">
        <v>47</v>
      </c>
      <c r="G16" s="69"/>
      <c r="H16" s="73">
        <f>IF(ISNUMBER(F16),F16*G16,"")</f>
      </c>
      <c r="I16" s="47"/>
      <c r="J16" s="47"/>
      <c r="K16" s="47"/>
    </row>
    <row r="17" spans="1:11" ht="12.75">
      <c r="A17" s="64" t="s">
        <v>247</v>
      </c>
      <c r="B17" s="65" t="s">
        <v>247</v>
      </c>
      <c r="C17" s="112"/>
      <c r="D17" s="70"/>
      <c r="E17" s="71" t="s">
        <v>101</v>
      </c>
      <c r="F17" s="69">
        <v>40</v>
      </c>
      <c r="G17" s="69"/>
      <c r="H17" s="73">
        <f>IF(ISNUMBER(F17),F17*G17,"")</f>
        <v>0</v>
      </c>
      <c r="I17" s="47"/>
      <c r="J17" s="47"/>
      <c r="K17" s="47"/>
    </row>
    <row r="18" spans="1:11" ht="12.75">
      <c r="A18" s="64" t="s">
        <v>247</v>
      </c>
      <c r="B18" s="65" t="s">
        <v>247</v>
      </c>
      <c r="C18" s="112"/>
      <c r="D18" s="227"/>
      <c r="E18" s="71"/>
      <c r="F18" s="69"/>
      <c r="G18" s="69"/>
      <c r="H18" s="73">
        <f>IF(ISNUMBER(F18),F18*G18,"")</f>
      </c>
      <c r="I18" s="47"/>
      <c r="J18" s="47"/>
      <c r="K18" s="47"/>
    </row>
    <row r="19" spans="1:11" ht="12.75">
      <c r="A19" s="64" t="s">
        <v>247</v>
      </c>
      <c r="B19" s="65" t="s">
        <v>247</v>
      </c>
      <c r="C19" s="100"/>
      <c r="D19" s="70"/>
      <c r="E19" s="71"/>
      <c r="F19" s="69" t="s">
        <v>47</v>
      </c>
      <c r="G19" s="69"/>
      <c r="H19" s="73">
        <f>IF(ISNUMBER(F19),F19*G19,"")</f>
      </c>
      <c r="I19" s="47"/>
      <c r="J19" s="47"/>
      <c r="K19" s="47"/>
    </row>
    <row r="20" spans="1:11" ht="13.5" thickBot="1">
      <c r="A20" s="101"/>
      <c r="B20" s="102"/>
      <c r="C20" s="74"/>
      <c r="D20" s="103"/>
      <c r="E20" s="78"/>
      <c r="F20" s="79"/>
      <c r="G20" s="79"/>
      <c r="H20" s="79"/>
      <c r="I20" s="47"/>
      <c r="J20" s="47"/>
      <c r="K20" s="47"/>
    </row>
    <row r="21" spans="1:11" ht="12.75">
      <c r="A21" s="196" t="s">
        <v>613</v>
      </c>
      <c r="B21" s="200" t="s">
        <v>247</v>
      </c>
      <c r="C21" s="201"/>
      <c r="D21" s="202" t="s">
        <v>6</v>
      </c>
      <c r="E21" s="202"/>
      <c r="F21" s="208"/>
      <c r="G21" s="204"/>
      <c r="H21" s="204">
        <f>SUM(H16:H20)</f>
        <v>0</v>
      </c>
      <c r="I21" s="115"/>
      <c r="J21" s="115"/>
      <c r="K21" s="115"/>
    </row>
    <row r="28" ht="11.25" customHeight="1"/>
    <row r="46" ht="38.25" customHeight="1"/>
    <row r="77" ht="57.75" customHeight="1"/>
    <row r="80" ht="30" customHeight="1"/>
  </sheetData>
  <sheetProtection/>
  <mergeCells count="1">
    <mergeCell ref="A14:B14"/>
  </mergeCells>
  <printOptions/>
  <pageMargins left="0.9448818897637796" right="0.4330708661417323" top="1.0236220472440944" bottom="0.7874015748031497" header="0.5118110236220472" footer="0.5118110236220472"/>
  <pageSetup horizontalDpi="600" verticalDpi="600" orientation="portrait" paperSize="9" scale="98" r:id="rId1"/>
  <headerFooter alignWithMargins="0">
    <oddHeader>&amp;L&amp;"-,Regular"&amp;9Investitor: DAGGK i GRADSKA KNJIŽNICA
Projekt:    KNJIŽNICA ZA MLADE I DAGGK
                 &amp;C&amp;"-,Bold"&amp;10TROŠKOVNIK 
GRAĐEVINSKO OBRTNIČKIH
RADOVA&amp;R&amp;"-,Regular"&amp;9Projektant: ARHITEKTURA VINSKI 
MATIJA VINSKI d.i.a.
KARLOVAC</oddHeader>
    <oddFooter>&amp;L&amp;"-,Regular"&amp;10&amp;A RADOVI&amp;C&amp;"-,Regular"&amp;10- &amp;P -</oddFooter>
  </headerFooter>
</worksheet>
</file>

<file path=xl/worksheets/sheet6.xml><?xml version="1.0" encoding="utf-8"?>
<worksheet xmlns="http://schemas.openxmlformats.org/spreadsheetml/2006/main" xmlns:r="http://schemas.openxmlformats.org/officeDocument/2006/relationships">
  <dimension ref="A2:K42"/>
  <sheetViews>
    <sheetView showZeros="0" view="pageLayout" workbookViewId="0" topLeftCell="A33">
      <selection activeCell="G40" sqref="G17:G40"/>
    </sheetView>
  </sheetViews>
  <sheetFormatPr defaultColWidth="8.796875" defaultRowHeight="15"/>
  <cols>
    <col min="1" max="1" width="3.19921875" style="57" customWidth="1"/>
    <col min="2" max="2" width="2.8984375" style="84" customWidth="1"/>
    <col min="3" max="3" width="2.09765625" style="45" customWidth="1"/>
    <col min="4" max="4" width="31.3984375" style="46" customWidth="1"/>
    <col min="5" max="5" width="6.09765625" style="20" customWidth="1"/>
    <col min="6" max="6" width="7.69921875" style="20" customWidth="1"/>
    <col min="7" max="7" width="8.19921875" style="20" customWidth="1"/>
    <col min="8" max="8" width="8.796875" style="20" customWidth="1"/>
    <col min="9" max="9" width="8.19921875" style="20" hidden="1" customWidth="1"/>
    <col min="10" max="10" width="1.203125" style="20" hidden="1" customWidth="1"/>
    <col min="11" max="11" width="9.19921875" style="20" hidden="1" customWidth="1"/>
    <col min="12" max="16384" width="8.8984375" style="20" customWidth="1"/>
  </cols>
  <sheetData>
    <row r="1" ht="13.5" thickBot="1"/>
    <row r="2" spans="1:11" ht="13.5" thickBot="1">
      <c r="A2" s="48" t="s">
        <v>246</v>
      </c>
      <c r="B2" s="105"/>
      <c r="C2" s="132"/>
      <c r="D2" s="107" t="s">
        <v>466</v>
      </c>
      <c r="E2" s="141"/>
      <c r="F2" s="142"/>
      <c r="G2" s="121"/>
      <c r="H2" s="143"/>
      <c r="I2" s="121"/>
      <c r="J2" s="121"/>
      <c r="K2" s="143"/>
    </row>
    <row r="3" spans="1:11" ht="12.75">
      <c r="A3" s="58"/>
      <c r="B3" s="55" t="s">
        <v>247</v>
      </c>
      <c r="D3" s="123"/>
      <c r="E3" s="139"/>
      <c r="F3" s="144"/>
      <c r="G3" s="111"/>
      <c r="H3" s="111"/>
      <c r="I3" s="111"/>
      <c r="J3" s="111"/>
      <c r="K3" s="111"/>
    </row>
    <row r="4" spans="1:11" ht="12.75">
      <c r="A4" s="89"/>
      <c r="B4" s="20"/>
      <c r="D4" s="59" t="s">
        <v>492</v>
      </c>
      <c r="F4" s="47"/>
      <c r="G4" s="47"/>
      <c r="H4" s="47"/>
      <c r="I4" s="47"/>
      <c r="J4" s="47"/>
      <c r="K4" s="47"/>
    </row>
    <row r="5" spans="1:11" ht="12.75">
      <c r="A5" s="89"/>
      <c r="B5" s="20"/>
      <c r="D5" s="123" t="s">
        <v>248</v>
      </c>
      <c r="F5" s="47"/>
      <c r="G5" s="47"/>
      <c r="H5" s="47"/>
      <c r="I5" s="47"/>
      <c r="J5" s="47"/>
      <c r="K5" s="47"/>
    </row>
    <row r="6" spans="1:11" ht="25.5">
      <c r="A6" s="89"/>
      <c r="B6" s="20"/>
      <c r="D6" s="56" t="s">
        <v>249</v>
      </c>
      <c r="F6" s="47"/>
      <c r="G6" s="47"/>
      <c r="H6" s="47"/>
      <c r="I6" s="47"/>
      <c r="J6" s="47"/>
      <c r="K6" s="47"/>
    </row>
    <row r="7" spans="1:11" ht="25.5">
      <c r="A7" s="89"/>
      <c r="B7" s="20"/>
      <c r="D7" s="56" t="s">
        <v>250</v>
      </c>
      <c r="F7" s="47"/>
      <c r="G7" s="47"/>
      <c r="H7" s="47"/>
      <c r="I7" s="47"/>
      <c r="J7" s="47"/>
      <c r="K7" s="47"/>
    </row>
    <row r="8" spans="1:11" ht="12.75">
      <c r="A8" s="89"/>
      <c r="B8" s="20"/>
      <c r="D8" s="56" t="s">
        <v>529</v>
      </c>
      <c r="F8" s="47" t="s">
        <v>47</v>
      </c>
      <c r="G8" s="47"/>
      <c r="H8" s="47"/>
      <c r="I8" s="47"/>
      <c r="J8" s="47"/>
      <c r="K8" s="47"/>
    </row>
    <row r="9" spans="1:11" ht="25.5">
      <c r="A9" s="58" t="s">
        <v>247</v>
      </c>
      <c r="B9" s="55" t="s">
        <v>247</v>
      </c>
      <c r="D9" s="56" t="s">
        <v>92</v>
      </c>
      <c r="F9" s="47" t="s">
        <v>47</v>
      </c>
      <c r="G9" s="47"/>
      <c r="H9" s="47"/>
      <c r="I9" s="47"/>
      <c r="J9" s="47"/>
      <c r="K9" s="47"/>
    </row>
    <row r="10" spans="1:11" ht="38.25">
      <c r="A10" s="58"/>
      <c r="B10" s="55"/>
      <c r="D10" s="56" t="s">
        <v>93</v>
      </c>
      <c r="F10" s="47"/>
      <c r="G10" s="47"/>
      <c r="H10" s="47"/>
      <c r="I10" s="47"/>
      <c r="J10" s="47"/>
      <c r="K10" s="47"/>
    </row>
    <row r="11" spans="1:11" ht="25.5">
      <c r="A11" s="58" t="s">
        <v>247</v>
      </c>
      <c r="B11" s="55" t="s">
        <v>247</v>
      </c>
      <c r="D11" s="59" t="s">
        <v>378</v>
      </c>
      <c r="F11" s="47"/>
      <c r="G11" s="47"/>
      <c r="H11" s="47"/>
      <c r="I11" s="47"/>
      <c r="J11" s="47"/>
      <c r="K11" s="47"/>
    </row>
    <row r="12" spans="1:11" ht="12.75">
      <c r="A12" s="58" t="s">
        <v>247</v>
      </c>
      <c r="B12" s="55" t="s">
        <v>247</v>
      </c>
      <c r="D12" s="56"/>
      <c r="F12" s="47" t="s">
        <v>47</v>
      </c>
      <c r="G12" s="47"/>
      <c r="H12" s="47"/>
      <c r="I12" s="47"/>
      <c r="J12" s="47"/>
      <c r="K12" s="47"/>
    </row>
    <row r="13" spans="1:11" ht="12.75">
      <c r="A13" s="58"/>
      <c r="B13" s="55"/>
      <c r="D13" s="56"/>
      <c r="F13" s="47"/>
      <c r="G13" s="47"/>
      <c r="H13" s="47"/>
      <c r="I13" s="47"/>
      <c r="J13" s="47"/>
      <c r="K13" s="47"/>
    </row>
    <row r="14" spans="1:11" ht="24.75" thickBot="1">
      <c r="A14" s="262" t="s">
        <v>535</v>
      </c>
      <c r="B14" s="263"/>
      <c r="C14" s="60"/>
      <c r="D14" s="61" t="s">
        <v>536</v>
      </c>
      <c r="E14" s="62" t="s">
        <v>537</v>
      </c>
      <c r="F14" s="63" t="s">
        <v>538</v>
      </c>
      <c r="G14" s="63" t="s">
        <v>539</v>
      </c>
      <c r="H14" s="63" t="s">
        <v>540</v>
      </c>
      <c r="I14" s="47"/>
      <c r="J14" s="47"/>
      <c r="K14" s="47"/>
    </row>
    <row r="15" spans="1:11" ht="13.5" thickTop="1">
      <c r="A15" s="95" t="s">
        <v>247</v>
      </c>
      <c r="B15" s="146" t="s">
        <v>247</v>
      </c>
      <c r="C15" s="136"/>
      <c r="D15" s="147"/>
      <c r="E15" s="148"/>
      <c r="F15" s="149"/>
      <c r="G15" s="149"/>
      <c r="H15" s="98"/>
      <c r="I15" s="47"/>
      <c r="J15" s="47"/>
      <c r="K15" s="47"/>
    </row>
    <row r="16" spans="1:11" ht="127.5">
      <c r="A16" s="64" t="s">
        <v>246</v>
      </c>
      <c r="B16" s="150">
        <v>1</v>
      </c>
      <c r="C16" s="66"/>
      <c r="D16" s="161" t="s">
        <v>585</v>
      </c>
      <c r="E16" s="152"/>
      <c r="F16" s="153"/>
      <c r="G16" s="112"/>
      <c r="H16" s="73"/>
      <c r="I16" s="47"/>
      <c r="J16" s="47"/>
      <c r="K16" s="47"/>
    </row>
    <row r="17" spans="1:11" ht="51">
      <c r="A17" s="64"/>
      <c r="B17" s="150"/>
      <c r="C17" s="66"/>
      <c r="D17" s="161" t="s">
        <v>551</v>
      </c>
      <c r="E17" s="152"/>
      <c r="F17" s="153"/>
      <c r="G17" s="112"/>
      <c r="H17" s="73">
        <f>IF(ISNUMBER(F17),F17*G17,"")</f>
      </c>
      <c r="I17" s="47"/>
      <c r="J17" s="47"/>
      <c r="K17" s="47"/>
    </row>
    <row r="18" spans="1:11" ht="12.75">
      <c r="A18" s="64"/>
      <c r="B18" s="150"/>
      <c r="C18" s="66" t="s">
        <v>391</v>
      </c>
      <c r="D18" s="243" t="s">
        <v>561</v>
      </c>
      <c r="E18" s="152" t="s">
        <v>11</v>
      </c>
      <c r="F18" s="153">
        <v>9.6</v>
      </c>
      <c r="G18" s="112"/>
      <c r="H18" s="73">
        <f>IF(ISNUMBER(F18),F18*G18,"")</f>
        <v>0</v>
      </c>
      <c r="I18" s="47"/>
      <c r="J18" s="47"/>
      <c r="K18" s="47"/>
    </row>
    <row r="19" spans="1:11" ht="12.75">
      <c r="A19" s="64"/>
      <c r="B19" s="150"/>
      <c r="C19" s="66" t="s">
        <v>392</v>
      </c>
      <c r="D19" s="243" t="s">
        <v>552</v>
      </c>
      <c r="E19" s="152" t="s">
        <v>11</v>
      </c>
      <c r="F19" s="153">
        <v>9.6</v>
      </c>
      <c r="G19" s="112"/>
      <c r="H19" s="73">
        <f>IF(ISNUMBER(F19),F19*G19,"")</f>
        <v>0</v>
      </c>
      <c r="I19" s="47"/>
      <c r="J19" s="47"/>
      <c r="K19" s="47"/>
    </row>
    <row r="20" spans="1:11" ht="12.75">
      <c r="A20" s="64"/>
      <c r="B20" s="150"/>
      <c r="C20" s="66"/>
      <c r="D20" s="246"/>
      <c r="E20" s="152"/>
      <c r="F20" s="153"/>
      <c r="G20" s="153"/>
      <c r="H20" s="69"/>
      <c r="I20" s="47"/>
      <c r="J20" s="47"/>
      <c r="K20" s="47"/>
    </row>
    <row r="21" spans="1:11" ht="54.75" customHeight="1">
      <c r="A21" s="64" t="s">
        <v>246</v>
      </c>
      <c r="B21" s="150">
        <v>2</v>
      </c>
      <c r="C21" s="66"/>
      <c r="D21" s="161" t="s">
        <v>586</v>
      </c>
      <c r="E21" s="152"/>
      <c r="F21" s="153" t="s">
        <v>47</v>
      </c>
      <c r="G21" s="112"/>
      <c r="H21" s="73">
        <f>IF(ISNUMBER(F21),F21*G21,"")</f>
      </c>
      <c r="I21" s="47"/>
      <c r="J21" s="47"/>
      <c r="K21" s="47"/>
    </row>
    <row r="22" spans="1:11" ht="12.75">
      <c r="A22" s="64" t="s">
        <v>247</v>
      </c>
      <c r="B22" s="150" t="s">
        <v>247</v>
      </c>
      <c r="C22" s="66" t="s">
        <v>391</v>
      </c>
      <c r="D22" s="243" t="s">
        <v>588</v>
      </c>
      <c r="E22" s="152" t="s">
        <v>11</v>
      </c>
      <c r="F22" s="153">
        <v>3.2</v>
      </c>
      <c r="G22" s="112"/>
      <c r="H22" s="73">
        <f>IF(ISNUMBER(F22),F22*G22,"")</f>
        <v>0</v>
      </c>
      <c r="I22" s="47"/>
      <c r="J22" s="47"/>
      <c r="K22" s="47"/>
    </row>
    <row r="23" spans="1:11" ht="12.75">
      <c r="A23" s="64"/>
      <c r="B23" s="150"/>
      <c r="C23" s="66"/>
      <c r="D23" s="243"/>
      <c r="E23" s="152"/>
      <c r="F23" s="153"/>
      <c r="G23" s="112"/>
      <c r="H23" s="73"/>
      <c r="I23" s="47"/>
      <c r="J23" s="47"/>
      <c r="K23" s="47"/>
    </row>
    <row r="24" spans="1:11" ht="76.5">
      <c r="A24" s="64" t="s">
        <v>246</v>
      </c>
      <c r="B24" s="150">
        <v>3</v>
      </c>
      <c r="C24" s="66"/>
      <c r="D24" s="161" t="s">
        <v>587</v>
      </c>
      <c r="E24" s="152"/>
      <c r="F24" s="153" t="s">
        <v>47</v>
      </c>
      <c r="G24" s="112"/>
      <c r="H24" s="73">
        <f>IF(ISNUMBER(F24),F24*G24,"")</f>
      </c>
      <c r="I24" s="47"/>
      <c r="J24" s="47"/>
      <c r="K24" s="47"/>
    </row>
    <row r="25" spans="1:11" ht="12.75">
      <c r="A25" s="64" t="s">
        <v>247</v>
      </c>
      <c r="B25" s="150" t="s">
        <v>247</v>
      </c>
      <c r="C25" s="66" t="s">
        <v>391</v>
      </c>
      <c r="D25" s="243" t="s">
        <v>589</v>
      </c>
      <c r="E25" s="152" t="s">
        <v>11</v>
      </c>
      <c r="F25" s="153">
        <v>6.5</v>
      </c>
      <c r="G25" s="112"/>
      <c r="H25" s="73">
        <f>IF(ISNUMBER(F25),F25*G25,"")</f>
        <v>0</v>
      </c>
      <c r="I25" s="47"/>
      <c r="J25" s="47"/>
      <c r="K25" s="47"/>
    </row>
    <row r="26" spans="1:11" ht="12.75">
      <c r="A26" s="64"/>
      <c r="B26" s="150"/>
      <c r="C26" s="66"/>
      <c r="D26" s="243"/>
      <c r="E26" s="152"/>
      <c r="F26" s="153"/>
      <c r="G26" s="112"/>
      <c r="H26" s="73"/>
      <c r="I26" s="47"/>
      <c r="J26" s="47"/>
      <c r="K26" s="47"/>
    </row>
    <row r="27" spans="1:11" ht="76.5">
      <c r="A27" s="64" t="s">
        <v>246</v>
      </c>
      <c r="B27" s="150">
        <v>4</v>
      </c>
      <c r="C27" s="66"/>
      <c r="D27" s="161" t="s">
        <v>590</v>
      </c>
      <c r="E27" s="152"/>
      <c r="F27" s="153" t="s">
        <v>47</v>
      </c>
      <c r="G27" s="112"/>
      <c r="H27" s="73">
        <f>IF(ISNUMBER(F27),F27*G27,"")</f>
      </c>
      <c r="I27" s="47"/>
      <c r="J27" s="47"/>
      <c r="K27" s="47"/>
    </row>
    <row r="28" spans="1:11" ht="12.75">
      <c r="A28" s="64" t="s">
        <v>247</v>
      </c>
      <c r="B28" s="150" t="s">
        <v>247</v>
      </c>
      <c r="C28" s="66" t="s">
        <v>391</v>
      </c>
      <c r="D28" s="243" t="s">
        <v>589</v>
      </c>
      <c r="E28" s="152" t="s">
        <v>11</v>
      </c>
      <c r="F28" s="153">
        <v>3.25</v>
      </c>
      <c r="G28" s="112"/>
      <c r="H28" s="73">
        <f>IF(ISNUMBER(F28),F28*G28,"")</f>
        <v>0</v>
      </c>
      <c r="I28" s="47"/>
      <c r="J28" s="47"/>
      <c r="K28" s="47"/>
    </row>
    <row r="29" spans="1:11" ht="12.75">
      <c r="A29" s="64"/>
      <c r="B29" s="150"/>
      <c r="C29" s="66"/>
      <c r="D29" s="243"/>
      <c r="E29" s="152"/>
      <c r="F29" s="153"/>
      <c r="G29" s="112"/>
      <c r="H29" s="73"/>
      <c r="I29" s="47"/>
      <c r="J29" s="47"/>
      <c r="K29" s="47"/>
    </row>
    <row r="30" spans="1:11" ht="102">
      <c r="A30" s="64" t="s">
        <v>246</v>
      </c>
      <c r="B30" s="150">
        <v>5</v>
      </c>
      <c r="C30" s="66"/>
      <c r="D30" s="161" t="s">
        <v>591</v>
      </c>
      <c r="E30" s="152"/>
      <c r="F30" s="153" t="s">
        <v>47</v>
      </c>
      <c r="G30" s="112"/>
      <c r="H30" s="73">
        <f>IF(ISNUMBER(F30),F30*G30,"")</f>
      </c>
      <c r="I30" s="47"/>
      <c r="J30" s="47"/>
      <c r="K30" s="47"/>
    </row>
    <row r="31" spans="1:11" ht="12.75">
      <c r="A31" s="64" t="s">
        <v>247</v>
      </c>
      <c r="B31" s="150" t="s">
        <v>247</v>
      </c>
      <c r="C31" s="66" t="s">
        <v>391</v>
      </c>
      <c r="D31" s="243" t="s">
        <v>592</v>
      </c>
      <c r="E31" s="152" t="s">
        <v>11</v>
      </c>
      <c r="F31" s="153">
        <v>7.8</v>
      </c>
      <c r="G31" s="112"/>
      <c r="H31" s="73">
        <f>IF(ISNUMBER(F31),F31*G31,"")</f>
        <v>0</v>
      </c>
      <c r="I31" s="47"/>
      <c r="J31" s="47"/>
      <c r="K31" s="47"/>
    </row>
    <row r="32" spans="1:11" ht="12.75">
      <c r="A32" s="64"/>
      <c r="B32" s="150"/>
      <c r="C32" s="66"/>
      <c r="D32" s="243"/>
      <c r="E32" s="152"/>
      <c r="F32" s="153"/>
      <c r="G32" s="112"/>
      <c r="H32" s="73"/>
      <c r="I32" s="47"/>
      <c r="J32" s="47"/>
      <c r="K32" s="47"/>
    </row>
    <row r="33" spans="1:11" ht="89.25">
      <c r="A33" s="64" t="s">
        <v>246</v>
      </c>
      <c r="B33" s="150">
        <v>6</v>
      </c>
      <c r="C33" s="66"/>
      <c r="D33" s="161" t="s">
        <v>608</v>
      </c>
      <c r="E33" s="152"/>
      <c r="F33" s="153" t="s">
        <v>47</v>
      </c>
      <c r="G33" s="112"/>
      <c r="H33" s="73">
        <f>IF(ISNUMBER(F33),F33*G33,"")</f>
      </c>
      <c r="I33" s="47"/>
      <c r="J33" s="47"/>
      <c r="K33" s="47"/>
    </row>
    <row r="34" spans="1:11" ht="12.75">
      <c r="A34" s="64" t="s">
        <v>247</v>
      </c>
      <c r="B34" s="150" t="s">
        <v>247</v>
      </c>
      <c r="C34" s="66"/>
      <c r="D34" s="151"/>
      <c r="E34" s="152" t="s">
        <v>11</v>
      </c>
      <c r="F34" s="153">
        <v>2</v>
      </c>
      <c r="G34" s="112"/>
      <c r="H34" s="73">
        <f>IF(ISNUMBER(F34),F34*G34,"")</f>
        <v>0</v>
      </c>
      <c r="I34" s="47"/>
      <c r="J34" s="47"/>
      <c r="K34" s="47"/>
    </row>
    <row r="35" spans="1:11" ht="12.75">
      <c r="A35" s="64"/>
      <c r="B35" s="150"/>
      <c r="C35" s="66"/>
      <c r="D35" s="246"/>
      <c r="E35" s="152"/>
      <c r="F35" s="153"/>
      <c r="G35" s="153"/>
      <c r="H35" s="69"/>
      <c r="I35" s="47"/>
      <c r="J35" s="47"/>
      <c r="K35" s="47"/>
    </row>
    <row r="36" spans="1:8" ht="63.75">
      <c r="A36" s="64" t="s">
        <v>246</v>
      </c>
      <c r="B36" s="150">
        <v>7</v>
      </c>
      <c r="C36" s="66"/>
      <c r="D36" s="151" t="s">
        <v>594</v>
      </c>
      <c r="E36" s="152"/>
      <c r="F36" s="153" t="s">
        <v>47</v>
      </c>
      <c r="G36" s="112"/>
      <c r="H36" s="73">
        <f>IF(ISNUMBER(F36),F36*G36,"")</f>
      </c>
    </row>
    <row r="37" spans="1:8" ht="12.75">
      <c r="A37" s="64" t="s">
        <v>247</v>
      </c>
      <c r="B37" s="150" t="s">
        <v>247</v>
      </c>
      <c r="C37" s="66"/>
      <c r="D37" s="151"/>
      <c r="E37" s="152" t="s">
        <v>189</v>
      </c>
      <c r="F37" s="153">
        <v>4</v>
      </c>
      <c r="G37" s="112"/>
      <c r="H37" s="73">
        <f>IF(ISNUMBER(F37),F37*G37,"")</f>
        <v>0</v>
      </c>
    </row>
    <row r="38" spans="1:8" ht="12.75">
      <c r="A38" s="64" t="s">
        <v>247</v>
      </c>
      <c r="B38" s="150" t="s">
        <v>247</v>
      </c>
      <c r="C38" s="66"/>
      <c r="D38" s="151"/>
      <c r="E38" s="152"/>
      <c r="F38" s="153" t="s">
        <v>47</v>
      </c>
      <c r="G38" s="112"/>
      <c r="H38" s="73">
        <f>IF(ISNUMBER(F38),F38*G38,"")</f>
      </c>
    </row>
    <row r="39" spans="1:8" ht="63.75">
      <c r="A39" s="64" t="s">
        <v>246</v>
      </c>
      <c r="B39" s="150">
        <v>6</v>
      </c>
      <c r="C39" s="66"/>
      <c r="D39" s="151" t="s">
        <v>595</v>
      </c>
      <c r="E39" s="152"/>
      <c r="F39" s="153" t="s">
        <v>47</v>
      </c>
      <c r="G39" s="112"/>
      <c r="H39" s="73">
        <f>IF(ISNUMBER(F39),F39*G39,"")</f>
      </c>
    </row>
    <row r="40" spans="1:8" ht="12.75">
      <c r="A40" s="64" t="s">
        <v>247</v>
      </c>
      <c r="B40" s="150" t="s">
        <v>247</v>
      </c>
      <c r="C40" s="66"/>
      <c r="D40" s="151"/>
      <c r="E40" s="152" t="s">
        <v>189</v>
      </c>
      <c r="F40" s="154">
        <v>93</v>
      </c>
      <c r="G40" s="112"/>
      <c r="H40" s="73">
        <f>IF(ISNUMBER(F40),F40*G40,"")</f>
        <v>0</v>
      </c>
    </row>
    <row r="41" spans="1:8" ht="13.5" thickBot="1">
      <c r="A41" s="64"/>
      <c r="B41" s="150"/>
      <c r="C41" s="66"/>
      <c r="D41" s="151"/>
      <c r="E41" s="152"/>
      <c r="F41" s="154"/>
      <c r="G41" s="112"/>
      <c r="H41" s="162"/>
    </row>
    <row r="42" spans="1:11" ht="12.75">
      <c r="A42" s="196" t="s">
        <v>246</v>
      </c>
      <c r="B42" s="197" t="s">
        <v>247</v>
      </c>
      <c r="C42" s="207"/>
      <c r="D42" s="205" t="s">
        <v>39</v>
      </c>
      <c r="E42" s="80"/>
      <c r="F42" s="82"/>
      <c r="G42" s="82"/>
      <c r="H42" s="204">
        <f>SUM(H17:H41)</f>
        <v>0</v>
      </c>
      <c r="I42" s="83"/>
      <c r="J42" s="83"/>
      <c r="K42" s="115"/>
    </row>
    <row r="76" ht="57.75" customHeight="1"/>
    <row r="79" ht="30" customHeight="1"/>
  </sheetData>
  <sheetProtection/>
  <mergeCells count="1">
    <mergeCell ref="A14:B14"/>
  </mergeCells>
  <printOptions/>
  <pageMargins left="0.9448818897637796" right="0.4330708661417323" top="1.0236220472440944" bottom="0.7874015748031497" header="0.5118110236220472" footer="0.5118110236220472"/>
  <pageSetup horizontalDpi="600" verticalDpi="600" orientation="portrait" paperSize="9" scale="98" r:id="rId1"/>
  <headerFooter alignWithMargins="0">
    <oddHeader>&amp;L&amp;"-,Regular"&amp;9Investitor: DAGGK i GRADSKA KNJIŽNICA
Projekt:    KNJIŽNICA ZA MLADE I DAGGK
                 &amp;C&amp;"-,Bold"&amp;10TROŠKOVNIK 
GRAĐEVINSKO OBRTNIČKIH
RADOVA&amp;R&amp;"-,Regular"&amp;9Projektant: ARHITEKTURA VINSKI 
MATIJA VINSKI d.i.a.
KARLOVAC</oddHeader>
    <oddFooter>&amp;L&amp;"-,Regular"&amp;10&amp;A RADOVI&amp;C&amp;"-,Regular"&amp;10- &amp;P -</oddFooter>
  </headerFooter>
</worksheet>
</file>

<file path=xl/worksheets/sheet7.xml><?xml version="1.0" encoding="utf-8"?>
<worksheet xmlns="http://schemas.openxmlformats.org/spreadsheetml/2006/main" xmlns:r="http://schemas.openxmlformats.org/officeDocument/2006/relationships">
  <dimension ref="A2:L55"/>
  <sheetViews>
    <sheetView showZeros="0" view="pageLayout" workbookViewId="0" topLeftCell="A37">
      <selection activeCell="G23" sqref="G17:G23"/>
    </sheetView>
  </sheetViews>
  <sheetFormatPr defaultColWidth="8.796875" defaultRowHeight="15"/>
  <cols>
    <col min="1" max="1" width="3.19921875" style="57" customWidth="1"/>
    <col min="2" max="2" width="2.8984375" style="84" customWidth="1"/>
    <col min="3" max="3" width="2.09765625" style="45" customWidth="1"/>
    <col min="4" max="4" width="31.3984375" style="20" customWidth="1"/>
    <col min="5" max="5" width="6.09765625" style="20" customWidth="1"/>
    <col min="6" max="6" width="7.69921875" style="20" customWidth="1"/>
    <col min="7" max="7" width="8.19921875" style="20" customWidth="1"/>
    <col min="8" max="8" width="8.796875" style="20" customWidth="1"/>
    <col min="9" max="9" width="8.19921875" style="20" hidden="1" customWidth="1"/>
    <col min="10" max="10" width="1.203125" style="20" hidden="1" customWidth="1"/>
    <col min="11" max="11" width="9.19921875" style="20" hidden="1" customWidth="1"/>
    <col min="12" max="16384" width="8.8984375" style="20" customWidth="1"/>
  </cols>
  <sheetData>
    <row r="1" ht="13.5" thickBot="1"/>
    <row r="2" spans="1:11" ht="13.5" thickBot="1">
      <c r="A2" s="48" t="s">
        <v>614</v>
      </c>
      <c r="B2" s="105"/>
      <c r="C2" s="132"/>
      <c r="D2" s="107" t="s">
        <v>141</v>
      </c>
      <c r="E2" s="141"/>
      <c r="F2" s="142"/>
      <c r="G2" s="121"/>
      <c r="H2" s="143"/>
      <c r="I2" s="121"/>
      <c r="J2" s="121"/>
      <c r="K2" s="143"/>
    </row>
    <row r="3" spans="1:11" ht="12.75">
      <c r="A3" s="58"/>
      <c r="B3" s="55" t="s">
        <v>247</v>
      </c>
      <c r="D3" s="123"/>
      <c r="E3" s="139"/>
      <c r="F3" s="144"/>
      <c r="G3" s="111"/>
      <c r="H3" s="111"/>
      <c r="I3" s="111"/>
      <c r="J3" s="111"/>
      <c r="K3" s="111"/>
    </row>
    <row r="4" spans="1:11" ht="12.75">
      <c r="A4" s="89"/>
      <c r="B4" s="20"/>
      <c r="D4" s="134" t="s">
        <v>492</v>
      </c>
      <c r="F4" s="47"/>
      <c r="G4" s="47"/>
      <c r="H4" s="47"/>
      <c r="I4" s="47"/>
      <c r="J4" s="47"/>
      <c r="K4" s="47"/>
    </row>
    <row r="5" spans="1:11" ht="12.75">
      <c r="A5" s="89"/>
      <c r="B5" s="20"/>
      <c r="D5" s="133" t="s">
        <v>248</v>
      </c>
      <c r="F5" s="47"/>
      <c r="G5" s="47"/>
      <c r="H5" s="47"/>
      <c r="I5" s="47"/>
      <c r="J5" s="47"/>
      <c r="K5" s="47"/>
    </row>
    <row r="6" spans="1:11" ht="25.5">
      <c r="A6" s="89"/>
      <c r="B6" s="20"/>
      <c r="D6" s="135" t="s">
        <v>249</v>
      </c>
      <c r="F6" s="47"/>
      <c r="G6" s="47"/>
      <c r="H6" s="47"/>
      <c r="I6" s="47"/>
      <c r="J6" s="47"/>
      <c r="K6" s="47"/>
    </row>
    <row r="7" spans="1:11" ht="25.5">
      <c r="A7" s="89"/>
      <c r="B7" s="20"/>
      <c r="D7" s="135" t="s">
        <v>250</v>
      </c>
      <c r="F7" s="47"/>
      <c r="G7" s="47"/>
      <c r="H7" s="47"/>
      <c r="I7" s="47"/>
      <c r="J7" s="47"/>
      <c r="K7" s="47"/>
    </row>
    <row r="8" spans="1:11" ht="25.5">
      <c r="A8" s="58" t="s">
        <v>247</v>
      </c>
      <c r="B8" s="55" t="s">
        <v>247</v>
      </c>
      <c r="D8" s="135" t="s">
        <v>92</v>
      </c>
      <c r="F8" s="47" t="s">
        <v>47</v>
      </c>
      <c r="G8" s="47"/>
      <c r="H8" s="47"/>
      <c r="I8" s="47"/>
      <c r="J8" s="47"/>
      <c r="K8" s="47"/>
    </row>
    <row r="9" spans="1:11" ht="38.25">
      <c r="A9" s="58"/>
      <c r="B9" s="55"/>
      <c r="D9" s="135" t="s">
        <v>93</v>
      </c>
      <c r="F9" s="47"/>
      <c r="G9" s="47"/>
      <c r="H9" s="47"/>
      <c r="I9" s="47"/>
      <c r="J9" s="47"/>
      <c r="K9" s="47"/>
    </row>
    <row r="10" spans="1:11" ht="25.5">
      <c r="A10" s="58"/>
      <c r="B10" s="55"/>
      <c r="D10" s="135" t="s">
        <v>299</v>
      </c>
      <c r="F10" s="47"/>
      <c r="G10" s="47"/>
      <c r="H10" s="47"/>
      <c r="I10" s="47"/>
      <c r="J10" s="47"/>
      <c r="K10" s="47"/>
    </row>
    <row r="11" spans="1:11" ht="25.5">
      <c r="A11" s="58" t="s">
        <v>247</v>
      </c>
      <c r="B11" s="55" t="s">
        <v>247</v>
      </c>
      <c r="D11" s="59" t="s">
        <v>378</v>
      </c>
      <c r="F11" s="47"/>
      <c r="G11" s="47"/>
      <c r="H11" s="47"/>
      <c r="I11" s="47"/>
      <c r="J11" s="47"/>
      <c r="K11" s="47"/>
    </row>
    <row r="12" spans="1:11" ht="12.75">
      <c r="A12" s="58" t="s">
        <v>247</v>
      </c>
      <c r="B12" s="55" t="s">
        <v>247</v>
      </c>
      <c r="D12" s="135"/>
      <c r="F12" s="47" t="s">
        <v>47</v>
      </c>
      <c r="G12" s="47"/>
      <c r="H12" s="47"/>
      <c r="I12" s="47"/>
      <c r="J12" s="47"/>
      <c r="K12" s="47"/>
    </row>
    <row r="13" spans="1:11" ht="12.75">
      <c r="A13" s="58"/>
      <c r="B13" s="55"/>
      <c r="D13" s="135"/>
      <c r="F13" s="47"/>
      <c r="G13" s="47"/>
      <c r="H13" s="47"/>
      <c r="I13" s="47"/>
      <c r="J13" s="47"/>
      <c r="K13" s="47"/>
    </row>
    <row r="14" spans="1:11" ht="24.75" thickBot="1">
      <c r="A14" s="262" t="s">
        <v>535</v>
      </c>
      <c r="B14" s="263"/>
      <c r="C14" s="60"/>
      <c r="D14" s="61" t="s">
        <v>536</v>
      </c>
      <c r="E14" s="62" t="s">
        <v>537</v>
      </c>
      <c r="F14" s="63" t="s">
        <v>538</v>
      </c>
      <c r="G14" s="63" t="s">
        <v>539</v>
      </c>
      <c r="H14" s="63" t="s">
        <v>540</v>
      </c>
      <c r="I14" s="47"/>
      <c r="J14" s="47"/>
      <c r="K14" s="47"/>
    </row>
    <row r="15" spans="1:11" ht="13.5" thickTop="1">
      <c r="A15" s="95" t="s">
        <v>247</v>
      </c>
      <c r="B15" s="146" t="s">
        <v>247</v>
      </c>
      <c r="C15" s="136"/>
      <c r="D15" s="159"/>
      <c r="E15" s="148"/>
      <c r="F15" s="149"/>
      <c r="G15" s="149"/>
      <c r="H15" s="160">
        <f>IF(ISNUMBER(F15),F15*G15,"")</f>
      </c>
      <c r="I15" s="47"/>
      <c r="J15" s="47"/>
      <c r="K15" s="47"/>
    </row>
    <row r="16" spans="1:11" ht="193.5">
      <c r="A16" s="64" t="s">
        <v>614</v>
      </c>
      <c r="B16" s="150">
        <v>1</v>
      </c>
      <c r="C16" s="66"/>
      <c r="D16" s="242" t="s">
        <v>596</v>
      </c>
      <c r="E16" s="152"/>
      <c r="F16" s="153" t="s">
        <v>47</v>
      </c>
      <c r="G16" s="153"/>
      <c r="H16" s="162">
        <f>IF(ISNUMBER(F16),F16*G16,"")</f>
      </c>
      <c r="I16" s="47"/>
      <c r="J16" s="47"/>
      <c r="K16" s="47"/>
    </row>
    <row r="17" spans="1:11" ht="12.75">
      <c r="A17" s="64" t="s">
        <v>247</v>
      </c>
      <c r="B17" s="150" t="s">
        <v>247</v>
      </c>
      <c r="C17" s="66" t="s">
        <v>391</v>
      </c>
      <c r="D17" s="161" t="s">
        <v>530</v>
      </c>
      <c r="E17" s="152" t="s">
        <v>101</v>
      </c>
      <c r="F17" s="153">
        <v>20</v>
      </c>
      <c r="G17" s="153"/>
      <c r="H17" s="162">
        <f>IF(ISNUMBER(F17),F17*G17,"")</f>
        <v>0</v>
      </c>
      <c r="I17" s="47"/>
      <c r="J17" s="47"/>
      <c r="K17" s="47"/>
    </row>
    <row r="18" spans="1:11" ht="12.75">
      <c r="A18" s="64" t="s">
        <v>247</v>
      </c>
      <c r="B18" s="150" t="s">
        <v>247</v>
      </c>
      <c r="C18" s="66"/>
      <c r="D18" s="161"/>
      <c r="E18" s="152"/>
      <c r="F18" s="153" t="s">
        <v>47</v>
      </c>
      <c r="G18" s="153"/>
      <c r="H18" s="162">
        <f>IF(ISNUMBER(F18),F18*G18,"")</f>
      </c>
      <c r="I18" s="47"/>
      <c r="J18" s="47"/>
      <c r="K18" s="47"/>
    </row>
    <row r="19" spans="1:11" ht="117">
      <c r="A19" s="64" t="s">
        <v>614</v>
      </c>
      <c r="B19" s="150">
        <v>3</v>
      </c>
      <c r="C19" s="66"/>
      <c r="D19" s="242" t="s">
        <v>597</v>
      </c>
      <c r="E19" s="152"/>
      <c r="F19" s="153"/>
      <c r="G19" s="153"/>
      <c r="H19" s="162"/>
      <c r="I19" s="47"/>
      <c r="J19" s="47"/>
      <c r="K19" s="47"/>
    </row>
    <row r="20" spans="1:12" ht="12.75">
      <c r="A20" s="64" t="s">
        <v>247</v>
      </c>
      <c r="B20" s="150" t="s">
        <v>247</v>
      </c>
      <c r="C20" s="66" t="s">
        <v>391</v>
      </c>
      <c r="D20" s="161" t="s">
        <v>553</v>
      </c>
      <c r="E20" s="152" t="s">
        <v>101</v>
      </c>
      <c r="F20" s="153">
        <v>50</v>
      </c>
      <c r="G20" s="153"/>
      <c r="H20" s="162">
        <f>IF(ISNUMBER(F20),F20*G20,"")</f>
        <v>0</v>
      </c>
      <c r="I20" s="47"/>
      <c r="J20" s="47"/>
      <c r="K20" s="47"/>
      <c r="L20" s="130">
        <f>IF(ISNUMBER(J20),J20*K20,"")</f>
      </c>
    </row>
    <row r="21" spans="1:11" ht="12.75">
      <c r="A21" s="64" t="s">
        <v>247</v>
      </c>
      <c r="B21" s="150" t="s">
        <v>247</v>
      </c>
      <c r="C21" s="66" t="s">
        <v>392</v>
      </c>
      <c r="D21" s="161" t="s">
        <v>220</v>
      </c>
      <c r="E21" s="152" t="s">
        <v>101</v>
      </c>
      <c r="F21" s="153">
        <v>50</v>
      </c>
      <c r="G21" s="153"/>
      <c r="H21" s="162">
        <f>IF(ISNUMBER(F21),F21*G21,"")</f>
        <v>0</v>
      </c>
      <c r="I21" s="47"/>
      <c r="J21" s="47"/>
      <c r="K21" s="47"/>
    </row>
    <row r="22" spans="1:11" ht="12.75">
      <c r="A22" s="64" t="s">
        <v>247</v>
      </c>
      <c r="B22" s="150" t="s">
        <v>247</v>
      </c>
      <c r="C22" s="66" t="s">
        <v>393</v>
      </c>
      <c r="D22" s="161" t="s">
        <v>554</v>
      </c>
      <c r="E22" s="152" t="s">
        <v>101</v>
      </c>
      <c r="F22" s="153">
        <v>50</v>
      </c>
      <c r="G22" s="153"/>
      <c r="H22" s="162">
        <f>IF(ISNUMBER(F22),F22*G22,"")</f>
        <v>0</v>
      </c>
      <c r="I22" s="47"/>
      <c r="J22" s="47"/>
      <c r="K22" s="47"/>
    </row>
    <row r="23" spans="1:11" ht="12.75">
      <c r="A23" s="64"/>
      <c r="B23" s="150"/>
      <c r="C23" s="66"/>
      <c r="D23" s="161"/>
      <c r="E23" s="152"/>
      <c r="F23" s="153"/>
      <c r="G23" s="153"/>
      <c r="H23" s="162"/>
      <c r="I23" s="47"/>
      <c r="J23" s="47"/>
      <c r="K23" s="47"/>
    </row>
    <row r="24" spans="1:11" ht="13.5" thickBot="1">
      <c r="A24" s="64" t="s">
        <v>247</v>
      </c>
      <c r="B24" s="150" t="s">
        <v>247</v>
      </c>
      <c r="C24" s="66"/>
      <c r="D24" s="161"/>
      <c r="E24" s="152"/>
      <c r="F24" s="153"/>
      <c r="G24" s="153"/>
      <c r="H24" s="162"/>
      <c r="I24" s="47"/>
      <c r="J24" s="47"/>
      <c r="K24" s="47"/>
    </row>
    <row r="25" spans="1:11" ht="12.75">
      <c r="A25" s="196" t="s">
        <v>614</v>
      </c>
      <c r="B25" s="197" t="s">
        <v>247</v>
      </c>
      <c r="C25" s="207"/>
      <c r="D25" s="81" t="s">
        <v>555</v>
      </c>
      <c r="E25" s="80"/>
      <c r="F25" s="82"/>
      <c r="G25" s="82"/>
      <c r="H25" s="204">
        <f>SUM(H16:H24)</f>
        <v>0</v>
      </c>
      <c r="I25" s="47"/>
      <c r="J25" s="47"/>
      <c r="K25" s="47"/>
    </row>
    <row r="26" spans="9:11" ht="12.75">
      <c r="I26" s="47"/>
      <c r="J26" s="47"/>
      <c r="K26" s="47"/>
    </row>
    <row r="27" spans="9:11" ht="13.5" thickBot="1">
      <c r="I27" s="47"/>
      <c r="J27" s="47"/>
      <c r="K27" s="47"/>
    </row>
    <row r="28" spans="1:11" ht="13.5" thickBot="1">
      <c r="A28" s="48" t="s">
        <v>615</v>
      </c>
      <c r="B28" s="105"/>
      <c r="C28" s="251"/>
      <c r="D28" s="107" t="s">
        <v>556</v>
      </c>
      <c r="E28" s="141"/>
      <c r="F28" s="142"/>
      <c r="G28" s="121"/>
      <c r="H28" s="143"/>
      <c r="I28" s="47"/>
      <c r="J28" s="47"/>
      <c r="K28" s="47"/>
    </row>
    <row r="29" spans="1:11" ht="12.75">
      <c r="A29" s="58"/>
      <c r="B29" s="55" t="s">
        <v>247</v>
      </c>
      <c r="C29" s="33"/>
      <c r="D29" s="123"/>
      <c r="E29" s="15"/>
      <c r="F29" s="248"/>
      <c r="G29" s="249"/>
      <c r="H29" s="249"/>
      <c r="I29" s="47"/>
      <c r="J29" s="47"/>
      <c r="K29" s="47"/>
    </row>
    <row r="30" spans="1:11" ht="267.75">
      <c r="A30" s="89"/>
      <c r="B30" s="20"/>
      <c r="C30" s="33"/>
      <c r="D30" s="134" t="s">
        <v>557</v>
      </c>
      <c r="E30" s="16"/>
      <c r="F30" s="247"/>
      <c r="G30" s="247"/>
      <c r="H30" s="247"/>
      <c r="I30" s="47"/>
      <c r="J30" s="47"/>
      <c r="K30" s="47"/>
    </row>
    <row r="31" spans="1:11" ht="306">
      <c r="A31" s="64"/>
      <c r="B31" s="150"/>
      <c r="C31" s="33"/>
      <c r="D31" s="133" t="s">
        <v>558</v>
      </c>
      <c r="E31" s="195"/>
      <c r="F31" s="247"/>
      <c r="G31" s="247"/>
      <c r="H31" s="250"/>
      <c r="I31" s="47"/>
      <c r="J31" s="47"/>
      <c r="K31" s="47"/>
    </row>
    <row r="32" spans="1:11" ht="12.75">
      <c r="A32" s="64"/>
      <c r="B32" s="150"/>
      <c r="C32" s="33"/>
      <c r="D32" s="133" t="s">
        <v>248</v>
      </c>
      <c r="E32" s="195"/>
      <c r="F32" s="247"/>
      <c r="G32" s="247"/>
      <c r="H32" s="250"/>
      <c r="I32" s="47"/>
      <c r="J32" s="47"/>
      <c r="K32" s="47"/>
    </row>
    <row r="33" spans="1:11" ht="25.5">
      <c r="A33" s="64"/>
      <c r="B33" s="150"/>
      <c r="C33" s="33"/>
      <c r="D33" s="135" t="s">
        <v>249</v>
      </c>
      <c r="E33" s="195"/>
      <c r="F33" s="247"/>
      <c r="G33" s="247"/>
      <c r="H33" s="250"/>
      <c r="I33" s="47"/>
      <c r="J33" s="47"/>
      <c r="K33" s="47"/>
    </row>
    <row r="34" spans="1:11" ht="25.5">
      <c r="A34" s="64"/>
      <c r="B34" s="150"/>
      <c r="C34" s="33"/>
      <c r="D34" s="135" t="s">
        <v>250</v>
      </c>
      <c r="E34" s="195"/>
      <c r="F34" s="247"/>
      <c r="G34" s="247"/>
      <c r="H34" s="250"/>
      <c r="I34" s="47"/>
      <c r="J34" s="47"/>
      <c r="K34" s="47"/>
    </row>
    <row r="35" spans="1:11" ht="25.5">
      <c r="A35" s="64"/>
      <c r="B35" s="150"/>
      <c r="C35" s="33"/>
      <c r="D35" s="135" t="s">
        <v>92</v>
      </c>
      <c r="E35" s="195"/>
      <c r="F35" s="247"/>
      <c r="G35" s="247"/>
      <c r="H35" s="250"/>
      <c r="I35" s="47"/>
      <c r="J35" s="47"/>
      <c r="K35" s="47"/>
    </row>
    <row r="36" spans="1:11" ht="38.25">
      <c r="A36" s="64"/>
      <c r="B36" s="150"/>
      <c r="C36" s="33"/>
      <c r="D36" s="135" t="s">
        <v>93</v>
      </c>
      <c r="E36" s="195"/>
      <c r="F36" s="247"/>
      <c r="G36" s="247"/>
      <c r="H36" s="250"/>
      <c r="I36" s="47"/>
      <c r="J36" s="47"/>
      <c r="K36" s="47"/>
    </row>
    <row r="37" spans="1:11" ht="25.5">
      <c r="A37" s="64"/>
      <c r="B37" s="150"/>
      <c r="C37" s="33"/>
      <c r="D37" s="135" t="s">
        <v>299</v>
      </c>
      <c r="E37" s="195"/>
      <c r="F37" s="247"/>
      <c r="G37" s="247"/>
      <c r="H37" s="250"/>
      <c r="I37" s="47"/>
      <c r="J37" s="47"/>
      <c r="K37" s="47"/>
    </row>
    <row r="38" spans="1:11" ht="25.5">
      <c r="A38" s="64"/>
      <c r="B38" s="150"/>
      <c r="C38" s="33"/>
      <c r="D38" s="59" t="s">
        <v>378</v>
      </c>
      <c r="E38" s="195"/>
      <c r="F38" s="247"/>
      <c r="G38" s="247"/>
      <c r="H38" s="250"/>
      <c r="I38" s="47"/>
      <c r="J38" s="47"/>
      <c r="K38" s="47"/>
    </row>
    <row r="39" spans="1:11" ht="12.75">
      <c r="A39" s="64"/>
      <c r="B39" s="150"/>
      <c r="C39" s="33"/>
      <c r="D39" s="59"/>
      <c r="E39" s="195"/>
      <c r="F39" s="247"/>
      <c r="G39" s="247"/>
      <c r="H39" s="250"/>
      <c r="I39" s="47"/>
      <c r="J39" s="47"/>
      <c r="K39" s="47"/>
    </row>
    <row r="40" spans="1:11" ht="12.75">
      <c r="A40" s="58"/>
      <c r="B40" s="55"/>
      <c r="D40" s="135"/>
      <c r="F40" s="47"/>
      <c r="G40" s="47"/>
      <c r="H40" s="47"/>
      <c r="I40" s="47"/>
      <c r="J40" s="47"/>
      <c r="K40" s="47"/>
    </row>
    <row r="41" spans="1:11" ht="24.75" thickBot="1">
      <c r="A41" s="262" t="s">
        <v>535</v>
      </c>
      <c r="B41" s="263"/>
      <c r="C41" s="60"/>
      <c r="D41" s="61" t="s">
        <v>536</v>
      </c>
      <c r="E41" s="62" t="s">
        <v>537</v>
      </c>
      <c r="F41" s="63" t="s">
        <v>538</v>
      </c>
      <c r="G41" s="63" t="s">
        <v>539</v>
      </c>
      <c r="H41" s="63" t="s">
        <v>540</v>
      </c>
      <c r="I41" s="47"/>
      <c r="J41" s="47"/>
      <c r="K41" s="47"/>
    </row>
    <row r="42" spans="1:11" ht="13.5" thickTop="1">
      <c r="A42" s="95" t="s">
        <v>247</v>
      </c>
      <c r="B42" s="146" t="s">
        <v>247</v>
      </c>
      <c r="C42" s="136"/>
      <c r="D42" s="159"/>
      <c r="E42" s="148"/>
      <c r="F42" s="149"/>
      <c r="G42" s="149"/>
      <c r="H42" s="160">
        <f>IF(ISNUMBER(F42),F42*G42,"")</f>
      </c>
      <c r="I42" s="47"/>
      <c r="J42" s="47"/>
      <c r="K42" s="47"/>
    </row>
    <row r="43" spans="1:11" ht="12.75">
      <c r="A43" s="64"/>
      <c r="B43" s="150"/>
      <c r="C43" s="66"/>
      <c r="D43" s="59"/>
      <c r="E43" s="152"/>
      <c r="F43" s="153"/>
      <c r="G43" s="153"/>
      <c r="H43" s="162"/>
      <c r="I43" s="47"/>
      <c r="J43" s="47"/>
      <c r="K43" s="47"/>
    </row>
    <row r="44" spans="1:11" ht="12.75">
      <c r="A44" s="64"/>
      <c r="B44" s="150"/>
      <c r="C44" s="66"/>
      <c r="D44" s="161"/>
      <c r="E44" s="152"/>
      <c r="F44" s="153"/>
      <c r="G44" s="153"/>
      <c r="H44" s="162"/>
      <c r="I44" s="47"/>
      <c r="J44" s="47"/>
      <c r="K44" s="47"/>
    </row>
    <row r="45" spans="1:11" ht="89.25">
      <c r="A45" s="64" t="s">
        <v>615</v>
      </c>
      <c r="B45" s="150">
        <v>1</v>
      </c>
      <c r="C45" s="66"/>
      <c r="D45" s="243" t="s">
        <v>599</v>
      </c>
      <c r="E45" s="152"/>
      <c r="F45" s="153"/>
      <c r="G45" s="153"/>
      <c r="H45" s="162"/>
      <c r="I45" s="47"/>
      <c r="J45" s="47"/>
      <c r="K45" s="47"/>
    </row>
    <row r="46" spans="1:11" ht="12.75">
      <c r="A46" s="64" t="s">
        <v>247</v>
      </c>
      <c r="B46" s="150" t="s">
        <v>247</v>
      </c>
      <c r="C46" s="66"/>
      <c r="D46" s="161"/>
      <c r="E46" s="152" t="s">
        <v>101</v>
      </c>
      <c r="F46" s="153">
        <v>50</v>
      </c>
      <c r="G46" s="153"/>
      <c r="H46" s="162">
        <f>IF(ISNUMBER(F46),F46*G46,"")</f>
        <v>0</v>
      </c>
      <c r="I46" s="47"/>
      <c r="J46" s="47"/>
      <c r="K46" s="47"/>
    </row>
    <row r="47" spans="1:11" ht="12.75">
      <c r="A47" s="64" t="s">
        <v>247</v>
      </c>
      <c r="B47" s="150" t="s">
        <v>247</v>
      </c>
      <c r="C47" s="66"/>
      <c r="D47" s="161"/>
      <c r="E47" s="152"/>
      <c r="F47" s="153" t="s">
        <v>47</v>
      </c>
      <c r="G47" s="153"/>
      <c r="H47" s="162">
        <f>IF(ISNUMBER(F47),F47*G47,"")</f>
      </c>
      <c r="I47" s="47"/>
      <c r="J47" s="47"/>
      <c r="K47" s="47"/>
    </row>
    <row r="48" spans="1:11" ht="38.25">
      <c r="A48" s="64" t="s">
        <v>615</v>
      </c>
      <c r="B48" s="150">
        <v>2</v>
      </c>
      <c r="C48" s="66"/>
      <c r="D48" s="243" t="s">
        <v>598</v>
      </c>
      <c r="E48" s="152"/>
      <c r="F48" s="153" t="s">
        <v>47</v>
      </c>
      <c r="G48" s="153"/>
      <c r="H48" s="162">
        <f>IF(ISNUMBER(F48),F48*G48,"")</f>
      </c>
      <c r="I48" s="47"/>
      <c r="J48" s="47"/>
      <c r="K48" s="47"/>
    </row>
    <row r="49" spans="1:11" ht="12.75">
      <c r="A49" s="64"/>
      <c r="B49" s="150"/>
      <c r="C49" s="66"/>
      <c r="D49" s="161"/>
      <c r="E49" s="152" t="s">
        <v>189</v>
      </c>
      <c r="F49" s="153">
        <v>5</v>
      </c>
      <c r="G49" s="153"/>
      <c r="H49" s="162">
        <f>IF(ISNUMBER(F49),F49*G49,"")</f>
        <v>0</v>
      </c>
      <c r="I49" s="47"/>
      <c r="J49" s="47"/>
      <c r="K49" s="47"/>
    </row>
    <row r="50" spans="1:11" ht="12.75">
      <c r="A50" s="64"/>
      <c r="B50" s="150"/>
      <c r="C50" s="66"/>
      <c r="D50" s="161"/>
      <c r="E50" s="152"/>
      <c r="F50" s="153"/>
      <c r="G50" s="153"/>
      <c r="H50" s="162"/>
      <c r="I50" s="47"/>
      <c r="J50" s="47"/>
      <c r="K50" s="47"/>
    </row>
    <row r="51" spans="1:11" ht="76.5">
      <c r="A51" s="64" t="s">
        <v>615</v>
      </c>
      <c r="B51" s="150">
        <v>3</v>
      </c>
      <c r="C51" s="66"/>
      <c r="D51" s="161" t="s">
        <v>600</v>
      </c>
      <c r="E51" s="152"/>
      <c r="F51" s="153" t="s">
        <v>47</v>
      </c>
      <c r="G51" s="153"/>
      <c r="H51" s="162"/>
      <c r="I51" s="47"/>
      <c r="J51" s="47"/>
      <c r="K51" s="47"/>
    </row>
    <row r="52" spans="1:11" ht="12.75">
      <c r="A52" s="64" t="s">
        <v>247</v>
      </c>
      <c r="B52" s="150" t="s">
        <v>247</v>
      </c>
      <c r="C52" s="66"/>
      <c r="D52" s="161"/>
      <c r="E52" s="152" t="s">
        <v>11</v>
      </c>
      <c r="F52" s="153">
        <v>12</v>
      </c>
      <c r="G52" s="153"/>
      <c r="H52" s="162">
        <f>IF(ISNUMBER(F52),F52*G52,"")</f>
        <v>0</v>
      </c>
      <c r="I52" s="47"/>
      <c r="J52" s="47"/>
      <c r="K52" s="47"/>
    </row>
    <row r="53" spans="1:11" ht="12.75">
      <c r="A53" s="64"/>
      <c r="B53" s="150"/>
      <c r="C53" s="66"/>
      <c r="D53" s="161"/>
      <c r="E53" s="152"/>
      <c r="F53" s="153"/>
      <c r="G53" s="153"/>
      <c r="H53" s="162"/>
      <c r="I53" s="47"/>
      <c r="J53" s="47"/>
      <c r="K53" s="47"/>
    </row>
    <row r="54" spans="1:8" ht="13.5" thickBot="1">
      <c r="A54" s="155"/>
      <c r="B54" s="156"/>
      <c r="C54" s="76"/>
      <c r="D54" s="163"/>
      <c r="E54" s="158"/>
      <c r="F54" s="74"/>
      <c r="G54" s="74"/>
      <c r="H54" s="74"/>
    </row>
    <row r="55" spans="1:11" ht="12.75">
      <c r="A55" s="196" t="s">
        <v>615</v>
      </c>
      <c r="B55" s="197" t="s">
        <v>247</v>
      </c>
      <c r="C55" s="207"/>
      <c r="D55" s="81" t="s">
        <v>559</v>
      </c>
      <c r="E55" s="80"/>
      <c r="F55" s="82"/>
      <c r="G55" s="82"/>
      <c r="H55" s="204">
        <f>SUM(H29:H54)</f>
        <v>0</v>
      </c>
      <c r="I55" s="83"/>
      <c r="J55" s="83"/>
      <c r="K55" s="115"/>
    </row>
    <row r="89" ht="57.75" customHeight="1"/>
    <row r="92" ht="30" customHeight="1"/>
  </sheetData>
  <sheetProtection/>
  <mergeCells count="2">
    <mergeCell ref="A14:B14"/>
    <mergeCell ref="A41:B41"/>
  </mergeCells>
  <printOptions/>
  <pageMargins left="0.9448818897637796" right="0.4330708661417323" top="1.0236220472440944" bottom="0.7874015748031497" header="0.5118110236220472" footer="0.5118110236220472"/>
  <pageSetup horizontalDpi="600" verticalDpi="600" orientation="portrait" paperSize="9" scale="98" r:id="rId1"/>
  <headerFooter alignWithMargins="0">
    <oddHeader>&amp;L&amp;"-,Regular"&amp;9Investitor: DAGGK i GRADSKA KNJIŽNICA
Projekt:    KNJIŽNICA ZA MLADE I DAGGK
                 &amp;C&amp;"-,Bold"&amp;10TROŠKOVNIK 
GRAĐEVINSKO OBRTNIČKIH
RADOVA&amp;R&amp;"-,Regular"&amp;9Projektant: ARHITEKTURA VINSKI 
MATIJA VINSKI d.i.a.
KARLOVAC</oddHeader>
    <oddFooter>&amp;L&amp;"-,Regular"&amp;10&amp;A RADOVI&amp;C&amp;"-,Regular"&amp;10- &amp;P -</oddFooter>
  </headerFooter>
  <rowBreaks count="1" manualBreakCount="1">
    <brk id="26" max="255" man="1"/>
  </rowBreaks>
</worksheet>
</file>

<file path=xl/worksheets/sheet8.xml><?xml version="1.0" encoding="utf-8"?>
<worksheet xmlns="http://schemas.openxmlformats.org/spreadsheetml/2006/main" xmlns:r="http://schemas.openxmlformats.org/officeDocument/2006/relationships">
  <dimension ref="A2:K17"/>
  <sheetViews>
    <sheetView showZeros="0" view="pageLayout" workbookViewId="0" topLeftCell="A10">
      <selection activeCell="G14" sqref="G14"/>
    </sheetView>
  </sheetViews>
  <sheetFormatPr defaultColWidth="8.796875" defaultRowHeight="15"/>
  <cols>
    <col min="1" max="1" width="3.19921875" style="57" customWidth="1"/>
    <col min="2" max="2" width="2.8984375" style="20" customWidth="1"/>
    <col min="3" max="3" width="2.09765625" style="20" customWidth="1"/>
    <col min="4" max="4" width="31.3984375" style="46" customWidth="1"/>
    <col min="5" max="5" width="6.09765625" style="20" customWidth="1"/>
    <col min="6" max="6" width="7.69921875" style="20" customWidth="1"/>
    <col min="7" max="7" width="8.19921875" style="111" customWidth="1"/>
    <col min="8" max="8" width="8.796875" style="20" customWidth="1"/>
    <col min="9" max="9" width="8.19921875" style="20" hidden="1" customWidth="1"/>
    <col min="10" max="10" width="1.203125" style="20" hidden="1" customWidth="1"/>
    <col min="11" max="11" width="9.19921875" style="20" hidden="1" customWidth="1"/>
    <col min="12" max="16384" width="8.8984375" style="20" customWidth="1"/>
  </cols>
  <sheetData>
    <row r="1" ht="13.5" thickBot="1"/>
    <row r="2" spans="1:11" ht="13.5" thickBot="1">
      <c r="A2" s="131" t="s">
        <v>616</v>
      </c>
      <c r="B2" s="119"/>
      <c r="C2" s="119"/>
      <c r="D2" s="132" t="s">
        <v>94</v>
      </c>
      <c r="E2" s="119"/>
      <c r="F2" s="119"/>
      <c r="G2" s="121"/>
      <c r="H2" s="164"/>
      <c r="I2" s="119"/>
      <c r="J2" s="119"/>
      <c r="K2" s="164"/>
    </row>
    <row r="3" spans="4:5" ht="12.75">
      <c r="D3" s="165"/>
      <c r="E3" s="166"/>
    </row>
    <row r="4" spans="4:5" ht="12.75">
      <c r="D4" s="59" t="s">
        <v>492</v>
      </c>
      <c r="E4" s="166"/>
    </row>
    <row r="5" spans="4:5" ht="63.75">
      <c r="D5" s="165" t="s">
        <v>95</v>
      </c>
      <c r="E5" s="166"/>
    </row>
    <row r="6" spans="4:5" ht="25.5">
      <c r="D6" s="165" t="s">
        <v>518</v>
      </c>
      <c r="E6" s="166"/>
    </row>
    <row r="7" spans="4:5" ht="25.5">
      <c r="D7" s="165" t="s">
        <v>96</v>
      </c>
      <c r="E7" s="166"/>
    </row>
    <row r="8" spans="1:6" ht="25.5">
      <c r="A8" s="58" t="s">
        <v>247</v>
      </c>
      <c r="B8" s="55" t="s">
        <v>247</v>
      </c>
      <c r="D8" s="165" t="s">
        <v>97</v>
      </c>
      <c r="E8" s="166"/>
      <c r="F8" s="47" t="s">
        <v>47</v>
      </c>
    </row>
    <row r="9" spans="1:6" ht="25.5">
      <c r="A9" s="58" t="s">
        <v>247</v>
      </c>
      <c r="B9" s="55" t="s">
        <v>247</v>
      </c>
      <c r="D9" s="59" t="s">
        <v>378</v>
      </c>
      <c r="E9" s="166"/>
      <c r="F9" s="47" t="s">
        <v>47</v>
      </c>
    </row>
    <row r="10" spans="1:6" ht="12.75">
      <c r="A10" s="58"/>
      <c r="B10" s="55"/>
      <c r="D10" s="59"/>
      <c r="E10" s="166"/>
      <c r="F10" s="47"/>
    </row>
    <row r="11" spans="1:8" ht="24.75" thickBot="1">
      <c r="A11" s="262" t="s">
        <v>535</v>
      </c>
      <c r="B11" s="263"/>
      <c r="C11" s="60"/>
      <c r="D11" s="61" t="s">
        <v>536</v>
      </c>
      <c r="E11" s="62" t="s">
        <v>537</v>
      </c>
      <c r="F11" s="63" t="s">
        <v>538</v>
      </c>
      <c r="G11" s="63" t="s">
        <v>539</v>
      </c>
      <c r="H11" s="63" t="s">
        <v>540</v>
      </c>
    </row>
    <row r="12" spans="1:8" ht="13.5" thickTop="1">
      <c r="A12" s="95" t="s">
        <v>247</v>
      </c>
      <c r="B12" s="96" t="s">
        <v>247</v>
      </c>
      <c r="C12" s="167"/>
      <c r="D12" s="168"/>
      <c r="E12" s="169"/>
      <c r="F12" s="170" t="s">
        <v>47</v>
      </c>
      <c r="G12" s="171"/>
      <c r="H12" s="172"/>
    </row>
    <row r="13" spans="1:8" ht="114.75">
      <c r="A13" s="64" t="s">
        <v>616</v>
      </c>
      <c r="B13" s="65">
        <v>1</v>
      </c>
      <c r="C13" s="173"/>
      <c r="D13" s="70" t="s">
        <v>601</v>
      </c>
      <c r="E13" s="175"/>
      <c r="F13" s="176" t="s">
        <v>47</v>
      </c>
      <c r="G13" s="177"/>
      <c r="H13" s="178">
        <f>IF(ISNUMBER(F13),F13*G13,"")</f>
      </c>
    </row>
    <row r="14" spans="1:8" ht="12.75">
      <c r="A14" s="64" t="s">
        <v>247</v>
      </c>
      <c r="B14" s="65" t="s">
        <v>247</v>
      </c>
      <c r="C14" s="173" t="s">
        <v>391</v>
      </c>
      <c r="D14" s="179" t="s">
        <v>348</v>
      </c>
      <c r="E14" s="175" t="s">
        <v>101</v>
      </c>
      <c r="F14" s="176">
        <v>30</v>
      </c>
      <c r="G14" s="177"/>
      <c r="H14" s="178">
        <f>IF(ISNUMBER(F14),F14*G14,"")</f>
        <v>0</v>
      </c>
    </row>
    <row r="15" spans="1:8" ht="12.75">
      <c r="A15" s="64" t="s">
        <v>247</v>
      </c>
      <c r="B15" s="65" t="s">
        <v>247</v>
      </c>
      <c r="C15" s="16"/>
      <c r="D15" s="174"/>
      <c r="E15" s="180"/>
      <c r="F15" s="176" t="s">
        <v>47</v>
      </c>
      <c r="G15" s="177"/>
      <c r="H15" s="178">
        <f>IF(ISNUMBER(F15),F15*G15,"")</f>
      </c>
    </row>
    <row r="16" spans="1:8" ht="13.5" thickBot="1">
      <c r="A16" s="101" t="s">
        <v>247</v>
      </c>
      <c r="B16" s="102" t="s">
        <v>247</v>
      </c>
      <c r="C16" s="163"/>
      <c r="D16" s="70"/>
      <c r="E16" s="181"/>
      <c r="F16" s="75"/>
      <c r="G16" s="182"/>
      <c r="H16" s="75"/>
    </row>
    <row r="17" spans="1:11" s="84" customFormat="1" ht="12.75">
      <c r="A17" s="196" t="s">
        <v>616</v>
      </c>
      <c r="B17" s="197"/>
      <c r="C17" s="198"/>
      <c r="D17" s="81" t="s">
        <v>563</v>
      </c>
      <c r="E17" s="198"/>
      <c r="F17" s="198"/>
      <c r="G17" s="206"/>
      <c r="H17" s="206">
        <f>SUM(H13:H16)</f>
        <v>0</v>
      </c>
      <c r="I17" s="104"/>
      <c r="J17" s="104"/>
      <c r="K17" s="104"/>
    </row>
    <row r="58" ht="57.75" customHeight="1"/>
    <row r="61" ht="30" customHeight="1"/>
  </sheetData>
  <sheetProtection/>
  <mergeCells count="1">
    <mergeCell ref="A11:B11"/>
  </mergeCells>
  <printOptions/>
  <pageMargins left="0.9448818897637796" right="0.4330708661417323" top="1.0236220472440944" bottom="0.7874015748031497" header="0.5118110236220472" footer="0.5118110236220472"/>
  <pageSetup horizontalDpi="600" verticalDpi="600" orientation="portrait" paperSize="9" scale="98" r:id="rId1"/>
  <headerFooter alignWithMargins="0">
    <oddHeader>&amp;L&amp;"-,Regular"&amp;9Investitor: DAGGK i GRADSKA KNJIŽNICA
Projekt:    KNJIŽNICA ZA MLADE I DAGGK
                 &amp;C&amp;"-,Bold"&amp;10TROŠKOVNIK 
GRAĐEVINSKO OBRTNIČKIH
RADOVA&amp;R&amp;"-,Regular"&amp;9Projektant: ARHITEKTURA VINSKI 
MATIJA VINSKI d.i.a.
KARLOVAC</oddHeader>
    <oddFooter>&amp;L&amp;"-,Regular"&amp;10&amp;A RADOVI&amp;C&amp;"-,Regular"&amp;10- &amp;P -</oddFooter>
  </headerFooter>
</worksheet>
</file>

<file path=xl/worksheets/sheet9.xml><?xml version="1.0" encoding="utf-8"?>
<worksheet xmlns="http://schemas.openxmlformats.org/spreadsheetml/2006/main" xmlns:r="http://schemas.openxmlformats.org/officeDocument/2006/relationships">
  <dimension ref="A2:K27"/>
  <sheetViews>
    <sheetView showZeros="0" view="pageLayout" workbookViewId="0" topLeftCell="A8">
      <selection activeCell="G15" sqref="G15:G19"/>
    </sheetView>
  </sheetViews>
  <sheetFormatPr defaultColWidth="8.796875" defaultRowHeight="15"/>
  <cols>
    <col min="1" max="1" width="3.19921875" style="57" customWidth="1"/>
    <col min="2" max="2" width="2.8984375" style="84" customWidth="1"/>
    <col min="3" max="3" width="2.09765625" style="45" customWidth="1"/>
    <col min="4" max="4" width="31.3984375" style="46" customWidth="1"/>
    <col min="5" max="5" width="6.09765625" style="20" customWidth="1"/>
    <col min="6" max="6" width="7.69921875" style="20" customWidth="1"/>
    <col min="7" max="7" width="8.19921875" style="20" customWidth="1"/>
    <col min="8" max="8" width="8.796875" style="20" customWidth="1"/>
    <col min="9" max="9" width="8.19921875" style="20" hidden="1" customWidth="1"/>
    <col min="10" max="10" width="1.203125" style="20" hidden="1" customWidth="1"/>
    <col min="11" max="11" width="9.19921875" style="20" hidden="1" customWidth="1"/>
    <col min="12" max="16384" width="8.8984375" style="20" customWidth="1"/>
  </cols>
  <sheetData>
    <row r="1" ht="13.5" thickBot="1"/>
    <row r="2" spans="1:11" ht="13.5" thickBot="1">
      <c r="A2" s="48" t="s">
        <v>528</v>
      </c>
      <c r="B2" s="105"/>
      <c r="C2" s="132"/>
      <c r="D2" s="107" t="s">
        <v>44</v>
      </c>
      <c r="E2" s="141"/>
      <c r="F2" s="142"/>
      <c r="G2" s="121"/>
      <c r="H2" s="143"/>
      <c r="I2" s="121"/>
      <c r="J2" s="121"/>
      <c r="K2" s="143"/>
    </row>
    <row r="3" spans="1:11" ht="12.75">
      <c r="A3" s="58"/>
      <c r="B3" s="55" t="s">
        <v>247</v>
      </c>
      <c r="D3" s="123"/>
      <c r="E3" s="139"/>
      <c r="F3" s="144"/>
      <c r="G3" s="111"/>
      <c r="H3" s="111"/>
      <c r="I3" s="111"/>
      <c r="J3" s="111"/>
      <c r="K3" s="111"/>
    </row>
    <row r="4" spans="1:11" ht="12.75">
      <c r="A4" s="89"/>
      <c r="B4" s="20"/>
      <c r="D4" s="59" t="s">
        <v>492</v>
      </c>
      <c r="F4" s="47"/>
      <c r="G4" s="47"/>
      <c r="H4" s="47"/>
      <c r="I4" s="47"/>
      <c r="J4" s="47"/>
      <c r="K4" s="47"/>
    </row>
    <row r="5" spans="1:11" ht="12.75">
      <c r="A5" s="89"/>
      <c r="B5" s="20"/>
      <c r="D5" s="123" t="s">
        <v>248</v>
      </c>
      <c r="F5" s="47"/>
      <c r="G5" s="47"/>
      <c r="H5" s="47"/>
      <c r="I5" s="47"/>
      <c r="J5" s="47"/>
      <c r="K5" s="47"/>
    </row>
    <row r="6" spans="1:11" ht="25.5">
      <c r="A6" s="89"/>
      <c r="B6" s="20"/>
      <c r="D6" s="56" t="s">
        <v>249</v>
      </c>
      <c r="F6" s="47"/>
      <c r="G6" s="47"/>
      <c r="H6" s="47"/>
      <c r="I6" s="47"/>
      <c r="J6" s="47"/>
      <c r="K6" s="47"/>
    </row>
    <row r="7" spans="1:11" ht="51">
      <c r="A7" s="89"/>
      <c r="B7" s="20"/>
      <c r="D7" s="56" t="s">
        <v>2</v>
      </c>
      <c r="F7" s="47"/>
      <c r="G7" s="47"/>
      <c r="H7" s="47"/>
      <c r="I7" s="47"/>
      <c r="J7" s="47"/>
      <c r="K7" s="47"/>
    </row>
    <row r="8" spans="1:11" ht="25.5">
      <c r="A8" s="89"/>
      <c r="B8" s="20"/>
      <c r="D8" s="56" t="s">
        <v>3</v>
      </c>
      <c r="F8" s="47" t="s">
        <v>47</v>
      </c>
      <c r="G8" s="47"/>
      <c r="H8" s="47"/>
      <c r="I8" s="47"/>
      <c r="J8" s="47"/>
      <c r="K8" s="47"/>
    </row>
    <row r="9" spans="1:11" ht="25.5">
      <c r="A9" s="89"/>
      <c r="B9" s="20"/>
      <c r="D9" s="56" t="s">
        <v>250</v>
      </c>
      <c r="F9" s="47" t="s">
        <v>47</v>
      </c>
      <c r="G9" s="47"/>
      <c r="H9" s="47"/>
      <c r="I9" s="47"/>
      <c r="J9" s="47"/>
      <c r="K9" s="47"/>
    </row>
    <row r="10" spans="1:11" ht="25.5">
      <c r="A10" s="89"/>
      <c r="B10" s="20"/>
      <c r="D10" s="59" t="s">
        <v>378</v>
      </c>
      <c r="F10" s="47"/>
      <c r="G10" s="47"/>
      <c r="H10" s="47"/>
      <c r="I10" s="47"/>
      <c r="J10" s="47"/>
      <c r="K10" s="47"/>
    </row>
    <row r="11" spans="1:11" ht="12.75">
      <c r="A11" s="89"/>
      <c r="B11" s="20"/>
      <c r="D11" s="56"/>
      <c r="F11" s="47"/>
      <c r="G11" s="47"/>
      <c r="H11" s="130">
        <f>IF(ISNUMBER(F11),F11*G11,"")</f>
      </c>
      <c r="I11" s="47"/>
      <c r="J11" s="47"/>
      <c r="K11" s="47"/>
    </row>
    <row r="12" spans="1:11" ht="12.75">
      <c r="A12" s="89"/>
      <c r="B12" s="20"/>
      <c r="D12" s="123"/>
      <c r="F12" s="47" t="s">
        <v>47</v>
      </c>
      <c r="G12" s="47"/>
      <c r="H12" s="130">
        <f>IF(ISNUMBER(F12),F12*G12,"")</f>
      </c>
      <c r="I12" s="47"/>
      <c r="J12" s="47"/>
      <c r="K12" s="47"/>
    </row>
    <row r="13" spans="1:11" ht="24.75" thickBot="1">
      <c r="A13" s="262" t="s">
        <v>535</v>
      </c>
      <c r="B13" s="263"/>
      <c r="C13" s="60"/>
      <c r="D13" s="61" t="s">
        <v>536</v>
      </c>
      <c r="E13" s="62" t="s">
        <v>537</v>
      </c>
      <c r="F13" s="63" t="s">
        <v>538</v>
      </c>
      <c r="G13" s="63" t="s">
        <v>539</v>
      </c>
      <c r="H13" s="63" t="s">
        <v>540</v>
      </c>
      <c r="I13" s="47"/>
      <c r="J13" s="47"/>
      <c r="K13" s="47"/>
    </row>
    <row r="14" spans="1:11" ht="13.5" thickTop="1">
      <c r="A14" s="95"/>
      <c r="B14" s="146"/>
      <c r="C14" s="136"/>
      <c r="D14" s="183"/>
      <c r="E14" s="148"/>
      <c r="F14" s="149"/>
      <c r="G14" s="149"/>
      <c r="H14" s="99"/>
      <c r="I14" s="47"/>
      <c r="J14" s="47"/>
      <c r="K14" s="47"/>
    </row>
    <row r="15" spans="1:11" ht="76.5">
      <c r="A15" s="64" t="s">
        <v>528</v>
      </c>
      <c r="B15" s="150">
        <v>1</v>
      </c>
      <c r="C15" s="66"/>
      <c r="D15" s="151" t="s">
        <v>611</v>
      </c>
      <c r="E15" s="152"/>
      <c r="F15" s="153" t="s">
        <v>47</v>
      </c>
      <c r="G15" s="153"/>
      <c r="H15" s="73">
        <f>IF(ISNUMBER(F15),F15*G15,"")</f>
      </c>
      <c r="I15" s="47"/>
      <c r="J15" s="47"/>
      <c r="K15" s="47"/>
    </row>
    <row r="16" spans="1:11" ht="12.75">
      <c r="A16" s="64"/>
      <c r="B16" s="150"/>
      <c r="C16" s="66"/>
      <c r="D16" s="151" t="s">
        <v>455</v>
      </c>
      <c r="E16" s="152" t="s">
        <v>194</v>
      </c>
      <c r="F16" s="153">
        <v>30</v>
      </c>
      <c r="G16" s="153"/>
      <c r="H16" s="73">
        <f>IF(ISNUMBER(F16),F16*G16,"")</f>
        <v>0</v>
      </c>
      <c r="I16" s="47"/>
      <c r="J16" s="47"/>
      <c r="K16" s="47"/>
    </row>
    <row r="17" spans="1:11" ht="12.75">
      <c r="A17" s="64"/>
      <c r="B17" s="150"/>
      <c r="C17" s="66"/>
      <c r="D17" s="151"/>
      <c r="E17" s="152"/>
      <c r="F17" s="153"/>
      <c r="G17" s="153"/>
      <c r="H17" s="73"/>
      <c r="I17" s="47"/>
      <c r="J17" s="47"/>
      <c r="K17" s="47"/>
    </row>
    <row r="18" spans="1:11" ht="89.25">
      <c r="A18" s="64" t="s">
        <v>528</v>
      </c>
      <c r="B18" s="150">
        <v>2</v>
      </c>
      <c r="C18" s="66"/>
      <c r="D18" s="245" t="s">
        <v>610</v>
      </c>
      <c r="E18" s="152" t="s">
        <v>194</v>
      </c>
      <c r="F18" s="153">
        <v>30</v>
      </c>
      <c r="G18" s="153"/>
      <c r="H18" s="73">
        <f>IF(ISNUMBER(F18),F18*G18,"")</f>
        <v>0</v>
      </c>
      <c r="I18" s="47"/>
      <c r="J18" s="47"/>
      <c r="K18" s="47"/>
    </row>
    <row r="19" spans="1:11" ht="12.75">
      <c r="A19" s="64"/>
      <c r="B19" s="150"/>
      <c r="C19" s="66"/>
      <c r="D19" s="151"/>
      <c r="E19" s="152"/>
      <c r="F19" s="153"/>
      <c r="G19" s="153"/>
      <c r="H19" s="73">
        <f>IF(ISNUMBER(F19),F19*G19,"")</f>
      </c>
      <c r="I19" s="47"/>
      <c r="J19" s="47"/>
      <c r="K19" s="47"/>
    </row>
    <row r="20" spans="1:11" ht="12.75">
      <c r="A20" s="64"/>
      <c r="B20" s="150"/>
      <c r="C20" s="66"/>
      <c r="D20" s="151"/>
      <c r="E20" s="152"/>
      <c r="F20" s="153"/>
      <c r="G20" s="153"/>
      <c r="H20" s="73"/>
      <c r="I20" s="47"/>
      <c r="J20" s="47"/>
      <c r="K20" s="47"/>
    </row>
    <row r="21" spans="1:11" ht="12.75">
      <c r="A21" s="64"/>
      <c r="B21" s="150"/>
      <c r="C21" s="66"/>
      <c r="D21" s="151"/>
      <c r="E21" s="152"/>
      <c r="F21" s="153"/>
      <c r="G21" s="153"/>
      <c r="H21" s="73"/>
      <c r="I21" s="47"/>
      <c r="J21" s="47"/>
      <c r="K21" s="47"/>
    </row>
    <row r="22" spans="1:8" ht="13.5" thickBot="1">
      <c r="A22" s="101"/>
      <c r="B22" s="184"/>
      <c r="C22" s="76"/>
      <c r="D22" s="157"/>
      <c r="E22" s="158"/>
      <c r="F22" s="185"/>
      <c r="G22" s="74"/>
      <c r="H22" s="129"/>
    </row>
    <row r="23" spans="1:11" ht="12.75">
      <c r="A23" s="209" t="s">
        <v>528</v>
      </c>
      <c r="B23" s="201"/>
      <c r="C23" s="81"/>
      <c r="D23" s="201" t="s">
        <v>44</v>
      </c>
      <c r="E23" s="202"/>
      <c r="F23" s="203"/>
      <c r="G23" s="204"/>
      <c r="H23" s="204">
        <f>SUM(H14:H22)</f>
        <v>0</v>
      </c>
      <c r="I23" s="115"/>
      <c r="J23" s="115"/>
      <c r="K23" s="115"/>
    </row>
    <row r="24" spans="1:2" ht="12.75">
      <c r="A24" s="58" t="s">
        <v>247</v>
      </c>
      <c r="B24" s="55" t="s">
        <v>247</v>
      </c>
    </row>
    <row r="25" spans="1:2" ht="12.75">
      <c r="A25" s="58" t="s">
        <v>247</v>
      </c>
      <c r="B25" s="55" t="s">
        <v>247</v>
      </c>
    </row>
    <row r="26" spans="1:2" ht="12.75">
      <c r="A26" s="58" t="s">
        <v>247</v>
      </c>
      <c r="B26" s="55" t="s">
        <v>247</v>
      </c>
    </row>
    <row r="27" spans="1:2" ht="12.75">
      <c r="A27" s="58" t="s">
        <v>247</v>
      </c>
      <c r="B27" s="55" t="s">
        <v>247</v>
      </c>
    </row>
    <row r="56" ht="57.75" customHeight="1"/>
    <row r="59" ht="30" customHeight="1"/>
  </sheetData>
  <sheetProtection/>
  <mergeCells count="1">
    <mergeCell ref="A13:B13"/>
  </mergeCells>
  <printOptions/>
  <pageMargins left="0.9448818897637796" right="0.4330708661417323" top="1.0236220472440944" bottom="0.7874015748031497" header="0.5118110236220472" footer="0.5118110236220472"/>
  <pageSetup horizontalDpi="600" verticalDpi="600" orientation="portrait" paperSize="9" scale="98" r:id="rId1"/>
  <headerFooter alignWithMargins="0">
    <oddHeader>&amp;L&amp;"-,Regular"&amp;9Investitor: DAGGK i GRADSKA KNJIŽNICA
Projekt:    KNJIŽNICA ZA MLADE I DAGGK
                 &amp;C&amp;"-,Bold"&amp;10TROŠKOVNIK 
GRAĐEVINSKO OBRTNIČKIH
RADOVA&amp;R&amp;"-,Regular"&amp;9Projektant: ARHITEKTURA VINSKI 
MATIJA VINSKI d.i.a.
KARLOVAC</oddHeader>
    <oddFooter>&amp;L&amp;"-,Regular"&amp;10&amp;A RADOVI&amp;C&amp;"-,Regular"&amp;10-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COTTIERO, dipl.ing.arh.</dc:creator>
  <cp:keywords/>
  <dc:description/>
  <cp:lastModifiedBy>dsrndovic</cp:lastModifiedBy>
  <cp:lastPrinted>2020-10-20T23:10:21Z</cp:lastPrinted>
  <dcterms:created xsi:type="dcterms:W3CDTF">1997-10-10T22:57:57Z</dcterms:created>
  <dcterms:modified xsi:type="dcterms:W3CDTF">2020-10-23T10:41:27Z</dcterms:modified>
  <cp:category/>
  <cp:version/>
  <cp:contentType/>
  <cp:contentStatus/>
</cp:coreProperties>
</file>