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mikan\Desktop\2025\IZVRŠENJE FINANC.PLANA 2025\Izvršenje proračuna 1-12 2025\"/>
    </mc:Choice>
  </mc:AlternateContent>
  <xr:revisionPtr revIDLastSave="0" documentId="13_ncr:1_{FBB9BD5E-0F30-41B3-9C77-ED674FFD8F85}" xr6:coauthVersionLast="47" xr6:coauthVersionMax="47" xr10:uidLastSave="{00000000-0000-0000-0000-000000000000}"/>
  <bookViews>
    <workbookView xWindow="28680" yWindow="-120" windowWidth="29040" windowHeight="15840" firstSheet="6" activeTab="9" xr2:uid="{00000000-000D-0000-FFFF-FFFF00000000}"/>
  </bookViews>
  <sheets>
    <sheet name="Izvještaj o izvršenju financijs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Korištenje sredstava fondova EU" sheetId="9" r:id="rId9"/>
    <sheet name="Stanje potraživanja i dospjele 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O11" i="3"/>
  <c r="Q11" i="3"/>
  <c r="S12" i="3"/>
  <c r="U12" i="3"/>
  <c r="S13" i="3"/>
  <c r="U13" i="3"/>
  <c r="S23" i="1"/>
  <c r="U12" i="1"/>
  <c r="S12" i="1"/>
  <c r="E30" i="10"/>
  <c r="E15" i="10" l="1"/>
  <c r="G14" i="10" l="1"/>
  <c r="G15" i="10"/>
  <c r="G13" i="10"/>
  <c r="D17" i="10"/>
  <c r="E17" i="10"/>
  <c r="C17" i="10"/>
  <c r="G17" i="10" s="1"/>
  <c r="D21" i="9"/>
  <c r="D24" i="9" s="1"/>
  <c r="G15" i="9"/>
  <c r="F15" i="9"/>
  <c r="D14" i="9"/>
  <c r="D15" i="9" s="1"/>
  <c r="E15" i="9"/>
  <c r="E21" i="9" l="1"/>
  <c r="E24" i="9" s="1"/>
  <c r="U21" i="2" l="1"/>
  <c r="U13" i="2"/>
  <c r="U35" i="2"/>
  <c r="U27" i="2"/>
  <c r="U24" i="2"/>
  <c r="U20" i="2"/>
  <c r="S12" i="2"/>
  <c r="U30" i="2" l="1"/>
  <c r="U12" i="2"/>
  <c r="U23" i="2"/>
  <c r="U31" i="2"/>
  <c r="U34" i="2"/>
  <c r="U11" i="2"/>
  <c r="U24" i="1"/>
  <c r="U23" i="1"/>
  <c r="S24" i="1"/>
  <c r="U15" i="1"/>
  <c r="U16" i="1"/>
  <c r="U17" i="1"/>
  <c r="S15" i="1"/>
  <c r="S16" i="1"/>
  <c r="S17" i="1"/>
  <c r="O14" i="1"/>
  <c r="O18" i="1" s="1"/>
  <c r="Q14" i="1"/>
  <c r="U14" i="1" l="1"/>
  <c r="Q18" i="1"/>
  <c r="U16" i="6"/>
  <c r="M33" i="2"/>
  <c r="M31" i="2" s="1"/>
  <c r="S32" i="2"/>
  <c r="S33" i="2"/>
  <c r="M14" i="1"/>
  <c r="S14" i="1" s="1"/>
  <c r="M18" i="1" l="1"/>
  <c r="S31" i="2"/>
  <c r="M30" i="2"/>
  <c r="S30" i="2" l="1"/>
  <c r="M11" i="2"/>
  <c r="S11" i="2" s="1"/>
  <c r="S18" i="1"/>
</calcChain>
</file>

<file path=xl/sharedStrings.xml><?xml version="1.0" encoding="utf-8"?>
<sst xmlns="http://schemas.openxmlformats.org/spreadsheetml/2006/main" count="1458" uniqueCount="374">
  <si>
    <t>GRADSKA KNJIŽNICA "I.G.KOVAČIĆ"</t>
  </si>
  <si>
    <t>Datum:</t>
  </si>
  <si>
    <t/>
  </si>
  <si>
    <t>Vrijeme:</t>
  </si>
  <si>
    <t>ŠESTIĆEVA 1</t>
  </si>
  <si>
    <t>47000 KARLOVAC</t>
  </si>
  <si>
    <t>OIB: 41231362351</t>
  </si>
  <si>
    <t>Za razdoblje od 01.01.2025. do 31.12.2025.</t>
  </si>
  <si>
    <t>Račun / opis</t>
  </si>
  <si>
    <t>Izvršenje 2024.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</si>
  <si>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</si>
  <si>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</si>
  <si>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</si>
  <si>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</si>
  <si>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</si>
  <si>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</si>
  <si>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</si>
  <si>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</si>
  <si>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</si>
  <si>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</si>
  <si>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</si>
  <si>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</si>
  <si>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</si>
  <si>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</si>
  <si>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</si>
  <si>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</si>
  <si>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</si>
  <si>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</si>
  <si>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</si>
  <si>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</si>
  <si>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</si>
  <si>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</si>
  <si>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</si>
  <si>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</si>
  <si>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</si>
  <si>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</si>
  <si>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</si>
  <si>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</si>
  <si>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</si>
  <si>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</si>
  <si>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</si>
  <si>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</si>
  <si>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</si>
  <si>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</si>
  <si>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</si>
  <si>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</si>
  <si>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</si>
  <si>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6614 Prihodi od prodaje proizvoda i robe</t>
  </si>
  <si>
    <t>6615 Prihodi od pruženih usluga</t>
  </si>
  <si>
    <t>6631 Tekuće donacije</t>
  </si>
  <si>
    <t>6632 Kapitalne donacije</t>
  </si>
  <si>
    <t>68 Kazne, upravne mjere i ostali prihodi</t>
  </si>
  <si>
    <t>683 Ostali prihodi</t>
  </si>
  <si>
    <t>6831 Ostali prihodi</t>
  </si>
  <si>
    <t>31 Rashodi za zaposlene</t>
  </si>
  <si>
    <t>311 Plaće (Bruto)</t>
  </si>
  <si>
    <t>3111 Plaće za redovan rad</t>
  </si>
  <si>
    <t>3112 Plaće u naravi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</si>
  <si>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</si>
  <si>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</si>
  <si>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</si>
  <si>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</si>
  <si>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</si>
  <si>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</si>
  <si>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</si>
  <si>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</si>
  <si>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</si>
  <si>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</si>
  <si>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</si>
  <si>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</si>
  <si>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</si>
  <si>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</si>
  <si>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</si>
  <si>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</si>
  <si>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</si>
  <si>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</si>
  <si>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</si>
  <si>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</si>
  <si>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</si>
  <si>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</si>
  <si>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</si>
  <si>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</si>
  <si>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</si>
  <si>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</si>
  <si>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</si>
  <si>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</si>
  <si>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</si>
  <si>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</si>
  <si>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</si>
  <si>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</si>
  <si>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</si>
  <si>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</si>
  <si>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</si>
  <si>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</si>
  <si>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</si>
  <si>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</si>
  <si>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3434 Ostali nespomenuti financijski rashodi</t>
  </si>
  <si>
    <t>42 Rashodi za nabavu proizvedene dugotrajne imovine</t>
  </si>
  <si>
    <t>422 Postrojenja i oprema</t>
  </si>
  <si>
    <t>4221 Uredska oprema i namještaj</t>
  </si>
  <si>
    <t>4222 Komunikacijska oprema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</si>
  <si>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</si>
  <si>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</si>
  <si>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</si>
  <si>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</si>
  <si>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</si>
  <si>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</si>
  <si>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</si>
  <si>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4263 Umjetnička, literarna i znanstvena djela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</si>
  <si>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</si>
  <si>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</si>
  <si>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</si>
  <si>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</t>
  </si>
  <si>
    <t>PRIHODI I RASHODI PREMA IZVORIMA FINANCIRANJA</t>
  </si>
  <si>
    <t xml:space="preserve"> SVEUKUPNI PRIHODI</t>
  </si>
  <si>
    <t>Izvor 3. VLASTITI PRIHODI - PK</t>
  </si>
  <si>
    <t>Izvor 3.1. Vlastiti prihodi - PK</t>
  </si>
  <si>
    <t>Izvor 4. PRIHODI ZA POSEBNE NAMJENE</t>
  </si>
  <si>
    <t>Izvor 4.7. Prihodi za posebne namjene - prihodi PK</t>
  </si>
  <si>
    <t>Izvor 5. POMOĆI</t>
  </si>
  <si>
    <t>Izvor 5.8. Pomoći iz državnog proračuna od institucija i tijela EU - PK</t>
  </si>
  <si>
    <t>Izvor 5.A. Pomoći iz županijskog proračuna - PK</t>
  </si>
  <si>
    <t>Izvor 5.B. Pomoći iz državnog proračuna - PK</t>
  </si>
  <si>
    <t>Izvor 5.E. Pomoći od izvanproračunskih korisnika - PK</t>
  </si>
  <si>
    <t>Izvor 6. DONACIJE</t>
  </si>
  <si>
    <t>Izvor 6.5. Donacije - prihodi  PK</t>
  </si>
  <si>
    <t xml:space="preserve"> SVEUKUPNI RASHODI</t>
  </si>
  <si>
    <t>Izvor 1. OPĆI PRIHODI I PRIMICI</t>
  </si>
  <si>
    <t>Izvor 1.1. Opći prihodi i primici-prihodi PK</t>
  </si>
  <si>
    <t>Izvor 3.9. V.P. iz prethodne godine - vlastiti prihodi PK</t>
  </si>
  <si>
    <t>Izvor 4.J. V.P.iz prethodne godine-prihodi za posebne namjene -PK</t>
  </si>
  <si>
    <t>Izvor 5.N. V.P. iz prethodne godine-pomoći od izvanpror.korisnika PK</t>
  </si>
  <si>
    <t>Izvor 5.P. V.P.iz prethodne god.-pomoći iz drž.pror.tem.prijenosa EU PK</t>
  </si>
  <si>
    <t>Izvor 6.8. V.P. iz prethodne godine-donacije PK</t>
  </si>
  <si>
    <t>Izvor 9. VIŠAK PRIHODA IZ PRETHODNE GODINE</t>
  </si>
  <si>
    <t>Izvor 9.I. V.P. iz prehodne godine - vlastiti prih. - PK</t>
  </si>
  <si>
    <t>Izvor 9.R. V.P. iz prošle godine - donacije PK</t>
  </si>
  <si>
    <t>Izvor 9.U. V.P. iz prethodne godine - prihodi za posebne namjene - PK</t>
  </si>
  <si>
    <t>Izvor 9.Y. V.P.- pomoći iz drž.proračuna tem. prijenosa sredstava EU-PK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</si>
  <si>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</si>
  <si>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</si>
  <si>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</si>
  <si>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</si>
  <si>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</si>
  <si>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</si>
  <si>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</si>
  <si>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</si>
  <si>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04 Ekonomski poslovi</t>
  </si>
  <si>
    <t>Funkcijska klasifikacija 047 Ostale industrije</t>
  </si>
  <si>
    <t>Funkcijska klasifikacija 08 Rekreacija, kultura i religija</t>
  </si>
  <si>
    <t>Funkcijska klasifikacija 082 Službe kulture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</si>
  <si>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</si>
  <si>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</si>
  <si>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</si>
  <si>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</si>
  <si>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</si>
  <si>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</si>
  <si>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</si>
  <si>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</si>
  <si>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>3. VLASTITI PRIHODI - PK</t>
  </si>
  <si>
    <t>3.9. V.P. iz prethodne godine - vlastiti prihodi PK</t>
  </si>
  <si>
    <t>4. PRIHODI ZA POSEBNE NAMJENE</t>
  </si>
  <si>
    <t>4.J. V.P.iz prethodne godine-prihodi za posebne namjene -PK</t>
  </si>
  <si>
    <t>5. POMOĆI</t>
  </si>
  <si>
    <t>5.N. V.P. iz prethodne godine-pomoći od izvanpror.korisnika PK</t>
  </si>
  <si>
    <t>5.P. V.P.iz prethodne god.-pomoći iz drž.pror.tem.prijenosa EU PK</t>
  </si>
  <si>
    <t>6. DONACIJE</t>
  </si>
  <si>
    <t>6.8. V.P. iz prethodne godine-donacije PK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</si>
  <si>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</si>
  <si>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</si>
  <si>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</si>
  <si>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</si>
  <si>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</si>
  <si>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</si>
  <si>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008</t>
  </si>
  <si>
    <t>UPRAVNI ODJEL ZA DRUŠTVENE DJELATNOSTI</t>
  </si>
  <si>
    <t>Glava</t>
  </si>
  <si>
    <t>00803</t>
  </si>
  <si>
    <t>USTANOVE KULTURE</t>
  </si>
  <si>
    <t>Proračunski korisnik</t>
  </si>
  <si>
    <t>01</t>
  </si>
  <si>
    <t>GRADSKA KNJIŽNICA "IVAN GORAN KOVAČIĆ"</t>
  </si>
  <si>
    <t>Izvršenje po programskoj klasifikaciji</t>
  </si>
  <si>
    <t>Organizacijska klasifikacija</t>
  </si>
  <si>
    <t>Izvori</t>
  </si>
  <si>
    <t>Funkcijska</t>
  </si>
  <si>
    <t>Projekt/Aktivnost</t>
  </si>
  <si>
    <t>VRSTA RASHODA I IZDATAKA</t>
  </si>
  <si>
    <t>RAZDJEL 008 UPRAVNI ODJEL ZA DRUŠTVENE DJELATNOSTI</t>
  </si>
  <si>
    <t>GLAVA 00803 USTANOVE KULTURE</t>
  </si>
  <si>
    <t>PROR. KORISNIK 01 GRADSKA KNJIŽNICA "IVAN GORAN KOVAČIĆ"</t>
  </si>
  <si>
    <t>5002</t>
  </si>
  <si>
    <t>Program: POTICANJE RAZVOJA TURIZMA</t>
  </si>
  <si>
    <t>0473</t>
  </si>
  <si>
    <t>A500202</t>
  </si>
  <si>
    <t>Aktivnost: Manifestacija "Zvjezdano ljeto"</t>
  </si>
  <si>
    <t>32</t>
  </si>
  <si>
    <t>Materijalni rashodi</t>
  </si>
  <si>
    <t>3237</t>
  </si>
  <si>
    <t>Intelektualne i osobne usluge</t>
  </si>
  <si>
    <t>6004</t>
  </si>
  <si>
    <t>Program: PROMICANJE KULTURE</t>
  </si>
  <si>
    <t>0820</t>
  </si>
  <si>
    <t>A600402</t>
  </si>
  <si>
    <t>Aktivnost: Materijalni i financijski rashodi poslovanja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</si>
  <si>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</si>
  <si>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</si>
  <si>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</si>
  <si>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</si>
  <si>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</si>
  <si>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</si>
  <si>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</si>
  <si>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</si>
  <si>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</si>
  <si>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</si>
  <si>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</si>
  <si>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</si>
  <si>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</si>
  <si>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</si>
  <si>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</si>
  <si>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</si>
  <si>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</si>
  <si>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</si>
  <si>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</si>
  <si>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</si>
  <si>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</si>
  <si>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</si>
  <si>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</si>
  <si>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</si>
  <si>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</si>
  <si>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</si>
  <si>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</si>
  <si>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</si>
  <si>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</si>
  <si>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</si>
  <si>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</si>
  <si>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</si>
  <si>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</si>
  <si>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Ostali nespomenuti rashodi poslovanja</t>
  </si>
  <si>
    <t>3293</t>
  </si>
  <si>
    <t>Reprezentacija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</si>
  <si>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</si>
  <si>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</si>
  <si>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</si>
  <si>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</si>
  <si>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</si>
  <si>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</si>
  <si>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</si>
  <si>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</si>
  <si>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3225</t>
  </si>
  <si>
    <t>Sitni inventar i autogume</t>
  </si>
  <si>
    <t>3227</t>
  </si>
  <si>
    <t>Službena, radna i zaštitna odjeća i obuća</t>
  </si>
  <si>
    <t>3294</t>
  </si>
  <si>
    <t>Članarine i norme</t>
  </si>
  <si>
    <t>A600403</t>
  </si>
  <si>
    <t>Aktivnost: Rashodi za zaposlene</t>
  </si>
  <si>
    <t>31</t>
  </si>
  <si>
    <t>Rashodi za zaposlene</t>
  </si>
  <si>
    <t>3111</t>
  </si>
  <si>
    <t>Plaće za redovan rad</t>
  </si>
  <si>
    <t>3112</t>
  </si>
  <si>
    <t>Plaće u naravi</t>
  </si>
  <si>
    <t>3121</t>
  </si>
  <si>
    <t>Ostali rashodi za zaposlene</t>
  </si>
  <si>
    <t>3132</t>
  </si>
  <si>
    <t>Doprinosi za obvezno zdravstveno osiguranje</t>
  </si>
  <si>
    <t>A600404</t>
  </si>
  <si>
    <t>Aktivnost: Programska djelatnost</t>
  </si>
  <si>
    <t>42</t>
  </si>
  <si>
    <t>Rashodi za nabavu proizvedene dugotrajne imovine</t>
  </si>
  <si>
    <t>4241</t>
  </si>
  <si>
    <t>Knjige</t>
  </si>
  <si>
    <t>4242</t>
  </si>
  <si>
    <t>Umjetnička djela (izložena u galerijama, muzejima i slično)</t>
  </si>
  <si>
    <t>4263</t>
  </si>
  <si>
    <t>Umjetnička, literarna i znanstvena djela</t>
  </si>
  <si>
    <t>4221</t>
  </si>
  <si>
    <t>Uredska oprema i namještaj</t>
  </si>
  <si>
    <t>4222</t>
  </si>
  <si>
    <t>Komunikacijska oprema</t>
  </si>
  <si>
    <t>45</t>
  </si>
  <si>
    <t>Rashodi za dodatna ulaganja na nefinancijskoj imovini</t>
  </si>
  <si>
    <t>4511</t>
  </si>
  <si>
    <t>Dodatna ulaganja na građevinskim objektima</t>
  </si>
  <si>
    <t>A600406</t>
  </si>
  <si>
    <t>Aktivnost: Javni radovi</t>
  </si>
  <si>
    <t>K600402</t>
  </si>
  <si>
    <t>Kapitalni projekt: Nabava nefinancijske imovine</t>
  </si>
  <si>
    <t>4227</t>
  </si>
  <si>
    <t>Uređaji, strojevi i oprema za ostale namjene</t>
  </si>
  <si>
    <t>4226</t>
  </si>
  <si>
    <t>Sportska i glazbena oprema</t>
  </si>
  <si>
    <t>T600401</t>
  </si>
  <si>
    <t>Tekući projekt: ERASMUS+</t>
  </si>
  <si>
    <t>T600402</t>
  </si>
  <si>
    <t>Tekući projekt: Interreg Slovenija-Hrvatska Re(ad)Connected</t>
  </si>
  <si>
    <t>T600403</t>
  </si>
  <si>
    <t>Tekući projekt: Interreg Slovenija-Hrvatska ComicZone</t>
  </si>
  <si>
    <t>4262</t>
  </si>
  <si>
    <t>Ulaganja u računalne programe</t>
  </si>
  <si>
    <t>67 Prihodi iz nadležnog proračuna i od HZZO-a temeljem ugovornih obveza</t>
  </si>
  <si>
    <t>671 Prihodi iz nadležnog proračuna za financiranje redovne djelatnosti proračunskog 
korisnika</t>
  </si>
  <si>
    <t>6711 Prihodi iz nadležnog proračuna za financiranje rashoda poslovanja</t>
  </si>
  <si>
    <t>6712 Prihodi iz nadležnog proračuna za financiranje rashoda za nabavu nefinancijske imorine</t>
  </si>
  <si>
    <t>9. VIŠAK PRIHODA IZ PRETHODNE GODINE</t>
  </si>
  <si>
    <t>9.I. V.P. iz prehodne godine - vlastiti prih. - PK</t>
  </si>
  <si>
    <t>9.R. V.P. iz prošle godine - donacije PK</t>
  </si>
  <si>
    <t>9.U. V.P. iz prethodne godine - prihodi za posebne namjene - PK</t>
  </si>
  <si>
    <t>9.Y. V.P.- pomoći iz drž.proračuna tem. prijenosa sredstava EU-PK</t>
  </si>
  <si>
    <t>II POSEBNI DIO</t>
  </si>
  <si>
    <t>I OPĆI DIO</t>
  </si>
  <si>
    <t>66 Prihodi od prodaje proizvoda i robe te pruženih usluga, prihodi od donacija te povrati 
po protestira</t>
  </si>
  <si>
    <t>663 Donacije od pravnih i fizičkih osoba izvan općeg proračuna te povrat donacija i kapitalnih 
pomoći po protestiranim jamstvima</t>
  </si>
  <si>
    <t>Fond EU</t>
  </si>
  <si>
    <t>Europski fond za regionalni razvoj</t>
  </si>
  <si>
    <t>Ukupno</t>
  </si>
  <si>
    <t>Projekt</t>
  </si>
  <si>
    <t>Ukupno ugovorena sredstva (EUR)</t>
  </si>
  <si>
    <t>Ukupno uplaćena sredstva (EUR)</t>
  </si>
  <si>
    <t>III POSEBNI IZVJEŠTAJI</t>
  </si>
  <si>
    <t xml:space="preserve">Izvještaj o korištenju sredstava fondova Europske unije </t>
  </si>
  <si>
    <t>Programi Unije</t>
  </si>
  <si>
    <t>Prihodi i primici 
(EUR)</t>
  </si>
  <si>
    <t>Rashodi i izdaci 
(EUR)</t>
  </si>
  <si>
    <t>Stanje potraživanja 
(EUR)</t>
  </si>
  <si>
    <t>Stanje obveza za 
predujmove (EUR)</t>
  </si>
  <si>
    <t>Prihodi i rashodi po fondovima</t>
  </si>
  <si>
    <t>Pregled projekata u tijeku</t>
  </si>
  <si>
    <t>ERASMUS +</t>
  </si>
  <si>
    <t xml:space="preserve">Interreg Slovenija-Hrvatska 
Re(ad)Connected   </t>
  </si>
  <si>
    <t>Interreg Slovenija-Hrvatska 
ComicZone</t>
  </si>
  <si>
    <t>Izvještaj o stanju potraživanja i dospjelih obveza 
te o stanju potencijalnih obveza po osnovi sudskih sporova</t>
  </si>
  <si>
    <t>Potraživanja</t>
  </si>
  <si>
    <t>Broj računa</t>
  </si>
  <si>
    <t>Naziv računa</t>
  </si>
  <si>
    <t xml:space="preserve">Ukupno potraživanje </t>
  </si>
  <si>
    <t xml:space="preserve">Nedospjelo </t>
  </si>
  <si>
    <t xml:space="preserve">Dospjelo </t>
  </si>
  <si>
    <t>Ispravak vrijedenosti potraživanja</t>
  </si>
  <si>
    <t xml:space="preserve">Potraživanje -ispravak vrijedenosti </t>
  </si>
  <si>
    <t>Potraživanja za upravne i administrativne pristojbe, pristojbe po posebnim propisima i naknade</t>
  </si>
  <si>
    <t>Potraživanja za prihode od prodaje proizvoda i robe te pruženih usluga i za povrat po protestiranim jamstvima</t>
  </si>
  <si>
    <t>Potraživanja za kazne i upravne 
mjere te ostale prihode</t>
  </si>
  <si>
    <t>Dospjele obveze</t>
  </si>
  <si>
    <t>Obveze</t>
  </si>
  <si>
    <t>Obveze za rashode poslovanja</t>
  </si>
  <si>
    <t>Obveze za materijalne rashode</t>
  </si>
  <si>
    <t>01.01.2025.</t>
  </si>
  <si>
    <t>31.12.2025.</t>
  </si>
  <si>
    <t>Indeks</t>
  </si>
  <si>
    <t>Potraživanja po osnovu sudskih sporova</t>
  </si>
  <si>
    <t>R.br.</t>
  </si>
  <si>
    <t>Tužitelj</t>
  </si>
  <si>
    <t>Tuženik</t>
  </si>
  <si>
    <t>Sažeti opis
prirode spora</t>
  </si>
  <si>
    <t>Iznos glavnice</t>
  </si>
  <si>
    <t>Procjena financijskog učinka</t>
  </si>
  <si>
    <t>Početak sudskog spora</t>
  </si>
  <si>
    <t>Gradska knjižnica
"Ivan Goran Kovačić"</t>
  </si>
  <si>
    <t>Hermina Benić</t>
  </si>
  <si>
    <t>Procijenjeno vrijeme priljeva sredstava</t>
  </si>
  <si>
    <t>1.</t>
  </si>
  <si>
    <t>Izvorni plan/
Rebalans III 2025.</t>
  </si>
  <si>
    <t>Izvorni plan/
Rebalans III 2025</t>
  </si>
  <si>
    <t>Potraživanja za pomoći iz inozemstva i od subjekata unutar općeg proračuna</t>
  </si>
  <si>
    <t>31.12.2030.</t>
  </si>
  <si>
    <t>20.08.2014.</t>
  </si>
  <si>
    <t>pronevjera sredstava tužitelja</t>
  </si>
  <si>
    <t>Izvještaj o izvršenju financijskog plana proračunskog korisnika</t>
  </si>
  <si>
    <t>Ravnateljica:</t>
  </si>
  <si>
    <t>Kristina Čunović</t>
  </si>
  <si>
    <t xml:space="preserve">             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</si>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</sst>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##\%"/>
    <numFmt numFmtId="165" formatCode="d\.m\.yyyy"/>
    <numFmt numFmtId="166" formatCode="0.00\%"/>
    <numFmt numFmtId="167" formatCode="_-* #,##0.00\ _k_n_-;\-* #,##0.00\ _k_n_-;_-* &quot;-&quot;??\ _k_n_-;_-@_-"/>
    <numFmt numFmtId="168" formatCode="#,##0.00000"/>
    <numFmt numFmtId="169" formatCode="_-* #,##0.0000000_-;\-* #,##0.0000000_-;_-* &quot;-&quot;??_-;_-@_-"/>
    <numFmt numFmtId="170" formatCode="_-* #,##0.00000000_-;\-* #,##0.00000000_-;_-* &quot;-&quot;??_-;_-@_-"/>
    <numFmt numFmtId="171" formatCode="#,##0.00_ ;\-#,##0.00\ "/>
  </numFmts>
  <fonts count="46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4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39">
    <xf numFmtId="0" fontId="0" fillId="0" borderId="0" xfId="0"/>
    <xf numFmtId="0" fontId="0" fillId="4" borderId="1" xfId="0" applyFill="1" applyBorder="1" applyAlignment="1">
      <alignment horizontal="right"/>
    </xf>
    <xf numFmtId="165" fontId="0" fillId="4" borderId="1" xfId="0" applyNumberFormat="1" applyFill="1" applyBorder="1" applyAlignment="1">
      <alignment horizontal="left"/>
    </xf>
    <xf numFmtId="20" fontId="0" fillId="4" borderId="1" xfId="0" applyNumberForma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4" fontId="0" fillId="0" borderId="0" xfId="0" applyNumberFormat="1"/>
    <xf numFmtId="0" fontId="38" fillId="0" borderId="0" xfId="0" applyFont="1"/>
    <xf numFmtId="0" fontId="39" fillId="0" borderId="0" xfId="0" applyFont="1"/>
    <xf numFmtId="43" fontId="0" fillId="0" borderId="0" xfId="1" applyFont="1"/>
    <xf numFmtId="0" fontId="0" fillId="21" borderId="0" xfId="0" applyFill="1"/>
    <xf numFmtId="0" fontId="0" fillId="22" borderId="0" xfId="0" applyFill="1"/>
    <xf numFmtId="10" fontId="37" fillId="22" borderId="0" xfId="2" applyNumberFormat="1" applyFont="1" applyFill="1"/>
    <xf numFmtId="10" fontId="37" fillId="21" borderId="0" xfId="2" applyNumberFormat="1" applyFont="1" applyFill="1"/>
    <xf numFmtId="167" fontId="0" fillId="0" borderId="0" xfId="0" applyNumberFormat="1"/>
    <xf numFmtId="4" fontId="38" fillId="0" borderId="0" xfId="0" applyNumberFormat="1" applyFont="1"/>
    <xf numFmtId="168" fontId="0" fillId="0" borderId="0" xfId="0" applyNumberFormat="1"/>
    <xf numFmtId="169" fontId="0" fillId="0" borderId="0" xfId="1" applyNumberFormat="1" applyFont="1"/>
    <xf numFmtId="170" fontId="0" fillId="0" borderId="0" xfId="1" applyNumberFormat="1" applyFont="1"/>
    <xf numFmtId="170" fontId="0" fillId="0" borderId="0" xfId="0" applyNumberFormat="1"/>
    <xf numFmtId="0" fontId="0" fillId="4" borderId="1" xfId="0" applyFill="1" applyBorder="1" applyAlignment="1">
      <alignment horizontal="center"/>
    </xf>
    <xf numFmtId="0" fontId="37" fillId="0" borderId="0" xfId="0" applyFont="1"/>
    <xf numFmtId="3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wrapText="1"/>
    </xf>
    <xf numFmtId="0" fontId="0" fillId="0" borderId="2" xfId="0" applyBorder="1"/>
    <xf numFmtId="0" fontId="37" fillId="0" borderId="3" xfId="0" applyFont="1" applyBorder="1"/>
    <xf numFmtId="0" fontId="37" fillId="0" borderId="4" xfId="0" applyFont="1" applyBorder="1"/>
    <xf numFmtId="0" fontId="37" fillId="0" borderId="5" xfId="0" applyFont="1" applyBorder="1"/>
    <xf numFmtId="43" fontId="0" fillId="0" borderId="2" xfId="1" applyFont="1" applyBorder="1"/>
    <xf numFmtId="43" fontId="37" fillId="0" borderId="2" xfId="1" applyFont="1" applyBorder="1"/>
    <xf numFmtId="0" fontId="0" fillId="0" borderId="3" xfId="0" applyBorder="1" applyAlignment="1">
      <alignment horizontal="center" wrapText="1"/>
    </xf>
    <xf numFmtId="43" fontId="0" fillId="0" borderId="3" xfId="1" applyFont="1" applyBorder="1"/>
    <xf numFmtId="43" fontId="37" fillId="0" borderId="3" xfId="1" applyFont="1" applyBorder="1"/>
    <xf numFmtId="0" fontId="0" fillId="0" borderId="1" xfId="0" applyBorder="1"/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3" fontId="0" fillId="0" borderId="6" xfId="1" applyFont="1" applyBorder="1"/>
    <xf numFmtId="43" fontId="0" fillId="0" borderId="1" xfId="1" applyFont="1" applyBorder="1"/>
    <xf numFmtId="43" fontId="37" fillId="0" borderId="6" xfId="1" applyFont="1" applyBorder="1"/>
    <xf numFmtId="43" fontId="37" fillId="0" borderId="1" xfId="1" applyFont="1" applyBorder="1"/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3" fontId="0" fillId="0" borderId="2" xfId="1" applyFont="1" applyBorder="1" applyAlignment="1">
      <alignment wrapText="1"/>
    </xf>
    <xf numFmtId="43" fontId="0" fillId="0" borderId="2" xfId="1" applyFont="1" applyBorder="1" applyAlignment="1">
      <alignment horizontal="center" wrapText="1"/>
    </xf>
    <xf numFmtId="43" fontId="0" fillId="4" borderId="2" xfId="1" applyFont="1" applyFill="1" applyBorder="1" applyAlignment="1">
      <alignment horizontal="center" wrapText="1"/>
    </xf>
    <xf numFmtId="43" fontId="37" fillId="4" borderId="2" xfId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wrapText="1"/>
    </xf>
    <xf numFmtId="43" fontId="0" fillId="4" borderId="1" xfId="1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4" borderId="6" xfId="0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37" fillId="0" borderId="1" xfId="0" applyFont="1" applyBorder="1" applyAlignment="1">
      <alignment horizontal="left" wrapText="1"/>
    </xf>
    <xf numFmtId="0" fontId="37" fillId="0" borderId="1" xfId="0" applyFont="1" applyBorder="1"/>
    <xf numFmtId="0" fontId="0" fillId="0" borderId="1" xfId="0" applyBorder="1" applyAlignment="1">
      <alignment horizontal="left" wrapText="1"/>
    </xf>
    <xf numFmtId="4" fontId="0" fillId="4" borderId="2" xfId="0" applyNumberFormat="1" applyFill="1" applyBorder="1" applyAlignment="1">
      <alignment horizontal="center" wrapText="1"/>
    </xf>
    <xf numFmtId="43" fontId="0" fillId="4" borderId="2" xfId="1" quotePrefix="1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43" fontId="37" fillId="4" borderId="1" xfId="1" applyFont="1" applyFill="1" applyBorder="1" applyAlignment="1">
      <alignment horizontal="center" wrapText="1"/>
    </xf>
    <xf numFmtId="2" fontId="0" fillId="0" borderId="2" xfId="1" applyNumberFormat="1" applyFont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4" borderId="2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0" xfId="0"/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34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0" fontId="1" fillId="0" borderId="0" xfId="0" applyFont="1"/>
    <xf numFmtId="4" fontId="36" fillId="0" borderId="1" xfId="0" applyNumberFormat="1" applyFont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0" fillId="0" borderId="0" xfId="0" applyNumberFormat="1"/>
    <xf numFmtId="164" fontId="1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5" borderId="1" xfId="0" applyFont="1" applyFill="1" applyBorder="1" applyAlignment="1">
      <alignment horizontal="center"/>
    </xf>
    <xf numFmtId="0" fontId="5" fillId="0" borderId="0" xfId="0" applyFont="1"/>
    <xf numFmtId="4" fontId="38" fillId="0" borderId="1" xfId="0" applyNumberFormat="1" applyFont="1" applyBorder="1" applyAlignment="1">
      <alignment horizontal="right"/>
    </xf>
    <xf numFmtId="166" fontId="5" fillId="4" borderId="1" xfId="0" applyNumberFormat="1" applyFont="1" applyFill="1" applyBorder="1" applyAlignment="1">
      <alignment horizontal="right"/>
    </xf>
    <xf numFmtId="0" fontId="38" fillId="0" borderId="0" xfId="0" applyFont="1"/>
    <xf numFmtId="4" fontId="5" fillId="4" borderId="1" xfId="0" applyNumberFormat="1" applyFont="1" applyFill="1" applyBorder="1" applyAlignment="1">
      <alignment horizontal="right"/>
    </xf>
    <xf numFmtId="0" fontId="40" fillId="0" borderId="0" xfId="0" applyFont="1"/>
    <xf numFmtId="4" fontId="39" fillId="0" borderId="1" xfId="0" applyNumberFormat="1" applyFont="1" applyBorder="1" applyAlignment="1">
      <alignment horizontal="right"/>
    </xf>
    <xf numFmtId="0" fontId="39" fillId="0" borderId="0" xfId="0" applyFont="1"/>
    <xf numFmtId="4" fontId="40" fillId="4" borderId="1" xfId="0" applyNumberFormat="1" applyFont="1" applyFill="1" applyBorder="1" applyAlignment="1">
      <alignment horizontal="right"/>
    </xf>
    <xf numFmtId="166" fontId="40" fillId="4" borderId="1" xfId="0" applyNumberFormat="1" applyFont="1" applyFill="1" applyBorder="1" applyAlignment="1">
      <alignment horizontal="right"/>
    </xf>
    <xf numFmtId="166" fontId="40" fillId="0" borderId="0" xfId="0" applyNumberFormat="1" applyFont="1"/>
    <xf numFmtId="4" fontId="0" fillId="0" borderId="1" xfId="0" applyNumberFormat="1" applyBorder="1" applyAlignment="1">
      <alignment horizontal="right"/>
    </xf>
    <xf numFmtId="4" fontId="0" fillId="4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0" fontId="1" fillId="0" borderId="0" xfId="0" applyFont="1" applyAlignment="1">
      <alignment wrapText="1"/>
    </xf>
    <xf numFmtId="166" fontId="42" fillId="4" borderId="1" xfId="0" applyNumberFormat="1" applyFont="1" applyFill="1" applyBorder="1" applyAlignment="1">
      <alignment horizontal="right"/>
    </xf>
    <xf numFmtId="166" fontId="43" fillId="0" borderId="0" xfId="0" applyNumberFormat="1" applyFont="1"/>
    <xf numFmtId="166" fontId="41" fillId="0" borderId="0" xfId="0" applyNumberFormat="1" applyFont="1"/>
    <xf numFmtId="0" fontId="40" fillId="0" borderId="0" xfId="0" applyFont="1" applyAlignment="1">
      <alignment wrapText="1"/>
    </xf>
    <xf numFmtId="164" fontId="5" fillId="4" borderId="1" xfId="0" applyNumberFormat="1" applyFont="1" applyFill="1" applyBorder="1" applyAlignment="1">
      <alignment horizontal="right"/>
    </xf>
    <xf numFmtId="164" fontId="0" fillId="4" borderId="1" xfId="0" applyNumberFormat="1" applyFill="1" applyBorder="1" applyAlignment="1">
      <alignment horizontal="right"/>
    </xf>
    <xf numFmtId="0" fontId="37" fillId="0" borderId="0" xfId="0" applyFont="1"/>
    <xf numFmtId="166" fontId="36" fillId="0" borderId="1" xfId="0" applyNumberFormat="1" applyFont="1" applyBorder="1" applyAlignment="1">
      <alignment horizontal="right"/>
    </xf>
    <xf numFmtId="170" fontId="36" fillId="0" borderId="1" xfId="1" applyNumberFormat="1" applyFont="1" applyBorder="1" applyAlignment="1">
      <alignment horizontal="right"/>
    </xf>
    <xf numFmtId="170" fontId="0" fillId="0" borderId="0" xfId="1" applyNumberFormat="1" applyFont="1"/>
    <xf numFmtId="166" fontId="39" fillId="0" borderId="1" xfId="0" applyNumberFormat="1" applyFont="1" applyBorder="1" applyAlignment="1">
      <alignment horizontal="right"/>
    </xf>
    <xf numFmtId="166" fontId="44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10" fillId="6" borderId="1" xfId="0" applyFont="1" applyFill="1" applyBorder="1"/>
    <xf numFmtId="4" fontId="10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1" fillId="7" borderId="1" xfId="0" applyFont="1" applyFill="1" applyBorder="1"/>
    <xf numFmtId="4" fontId="11" fillId="7" borderId="1" xfId="0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38" fillId="6" borderId="1" xfId="0" applyFont="1" applyFill="1" applyBorder="1"/>
    <xf numFmtId="4" fontId="38" fillId="6" borderId="1" xfId="0" applyNumberFormat="1" applyFont="1" applyFill="1" applyBorder="1" applyAlignment="1">
      <alignment horizontal="right"/>
    </xf>
    <xf numFmtId="4" fontId="38" fillId="6" borderId="0" xfId="0" applyNumberFormat="1" applyFont="1" applyFill="1" applyAlignment="1">
      <alignment horizontal="right"/>
    </xf>
    <xf numFmtId="166" fontId="38" fillId="21" borderId="1" xfId="0" applyNumberFormat="1" applyFont="1" applyFill="1" applyBorder="1" applyAlignment="1">
      <alignment horizontal="right"/>
    </xf>
    <xf numFmtId="0" fontId="38" fillId="7" borderId="1" xfId="0" applyFont="1" applyFill="1" applyBorder="1"/>
    <xf numFmtId="4" fontId="38" fillId="7" borderId="1" xfId="0" applyNumberFormat="1" applyFont="1" applyFill="1" applyBorder="1" applyAlignment="1">
      <alignment horizontal="right"/>
    </xf>
    <xf numFmtId="4" fontId="38" fillId="7" borderId="0" xfId="0" applyNumberFormat="1" applyFont="1" applyFill="1" applyAlignment="1">
      <alignment horizontal="right"/>
    </xf>
    <xf numFmtId="166" fontId="38" fillId="22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0" borderId="0" xfId="0" applyFont="1"/>
    <xf numFmtId="0" fontId="16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 wrapText="1"/>
    </xf>
    <xf numFmtId="0" fontId="17" fillId="9" borderId="1" xfId="0" applyFont="1" applyFill="1" applyBorder="1"/>
    <xf numFmtId="4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Font="1" applyFill="1" applyBorder="1"/>
    <xf numFmtId="4" fontId="15" fillId="11" borderId="1" xfId="0" applyNumberFormat="1" applyFon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0" fontId="14" fillId="10" borderId="1" xfId="0" applyFont="1" applyFill="1" applyBorder="1"/>
    <xf numFmtId="4" fontId="14" fillId="10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" fontId="36" fillId="23" borderId="1" xfId="0" applyNumberFormat="1" applyFont="1" applyFill="1" applyBorder="1" applyAlignment="1">
      <alignment horizontal="right"/>
    </xf>
    <xf numFmtId="4" fontId="19" fillId="4" borderId="1" xfId="0" applyNumberFormat="1" applyFont="1" applyFill="1" applyBorder="1" applyAlignment="1">
      <alignment horizontal="right"/>
    </xf>
    <xf numFmtId="0" fontId="22" fillId="4" borderId="1" xfId="0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5" borderId="1" xfId="0" applyFont="1" applyFill="1" applyBorder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19" fillId="0" borderId="0" xfId="0" applyFont="1"/>
    <xf numFmtId="164" fontId="25" fillId="23" borderId="1" xfId="0" applyNumberFormat="1" applyFont="1" applyFill="1" applyBorder="1" applyAlignment="1">
      <alignment horizontal="right"/>
    </xf>
    <xf numFmtId="0" fontId="26" fillId="23" borderId="1" xfId="0" applyFont="1" applyFill="1" applyBorder="1"/>
    <xf numFmtId="0" fontId="0" fillId="23" borderId="0" xfId="0" applyFill="1"/>
    <xf numFmtId="4" fontId="26" fillId="23" borderId="1" xfId="0" applyNumberFormat="1" applyFont="1" applyFill="1" applyBorder="1" applyAlignment="1">
      <alignment horizontal="right"/>
    </xf>
    <xf numFmtId="164" fontId="26" fillId="23" borderId="1" xfId="0" applyNumberFormat="1" applyFont="1" applyFill="1" applyBorder="1" applyAlignment="1">
      <alignment horizontal="right"/>
    </xf>
    <xf numFmtId="0" fontId="25" fillId="23" borderId="1" xfId="0" applyFont="1" applyFill="1" applyBorder="1"/>
    <xf numFmtId="4" fontId="25" fillId="23" borderId="1" xfId="0" applyNumberFormat="1" applyFont="1" applyFill="1" applyBorder="1" applyAlignment="1">
      <alignment horizontal="right"/>
    </xf>
    <xf numFmtId="0" fontId="27" fillId="4" borderId="1" xfId="0" applyFont="1" applyFill="1" applyBorder="1" applyAlignment="1">
      <alignment horizontal="center"/>
    </xf>
    <xf numFmtId="0" fontId="27" fillId="0" borderId="0" xfId="0" applyFont="1"/>
    <xf numFmtId="0" fontId="23" fillId="2" borderId="0" xfId="0" applyFont="1" applyFill="1" applyAlignment="1">
      <alignment horizontal="center"/>
    </xf>
    <xf numFmtId="0" fontId="24" fillId="5" borderId="1" xfId="0" applyFont="1" applyFill="1" applyBorder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164" fontId="25" fillId="6" borderId="1" xfId="0" applyNumberFormat="1" applyFont="1" applyFill="1" applyBorder="1" applyAlignment="1">
      <alignment horizontal="right"/>
    </xf>
    <xf numFmtId="0" fontId="26" fillId="7" borderId="1" xfId="0" applyFont="1" applyFill="1" applyBorder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25" fillId="6" borderId="1" xfId="0" applyFont="1" applyFill="1" applyBorder="1"/>
    <xf numFmtId="4" fontId="25" fillId="6" borderId="1" xfId="0" applyNumberFormat="1" applyFont="1" applyFill="1" applyBorder="1" applyAlignment="1">
      <alignment horizontal="right"/>
    </xf>
    <xf numFmtId="0" fontId="36" fillId="6" borderId="1" xfId="0" applyFont="1" applyFill="1" applyBorder="1"/>
    <xf numFmtId="0" fontId="36" fillId="7" borderId="1" xfId="0" applyFont="1" applyFill="1" applyBorder="1"/>
    <xf numFmtId="4" fontId="36" fillId="6" borderId="1" xfId="0" applyNumberFormat="1" applyFont="1" applyFill="1" applyBorder="1" applyAlignment="1">
      <alignment horizontal="right"/>
    </xf>
    <xf numFmtId="4" fontId="36" fillId="7" borderId="1" xfId="0" applyNumberFormat="1" applyFont="1" applyFill="1" applyBorder="1" applyAlignment="1">
      <alignment horizontal="right"/>
    </xf>
    <xf numFmtId="0" fontId="30" fillId="4" borderId="1" xfId="0" applyFont="1" applyFill="1" applyBorder="1" applyAlignment="1">
      <alignment horizontal="center"/>
    </xf>
    <xf numFmtId="0" fontId="30" fillId="0" borderId="0" xfId="0" applyFont="1"/>
    <xf numFmtId="0" fontId="28" fillId="8" borderId="0" xfId="0" applyFont="1" applyFill="1" applyAlignment="1">
      <alignment horizontal="center"/>
    </xf>
    <xf numFmtId="0" fontId="28" fillId="9" borderId="1" xfId="0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6" borderId="1" xfId="0" applyFont="1" applyFill="1" applyBorder="1" applyAlignment="1">
      <alignment horizontal="left"/>
    </xf>
    <xf numFmtId="0" fontId="29" fillId="13" borderId="0" xfId="0" applyFont="1" applyFill="1"/>
    <xf numFmtId="4" fontId="29" fillId="16" borderId="1" xfId="0" applyNumberFormat="1" applyFont="1" applyFill="1" applyBorder="1" applyAlignment="1">
      <alignment horizontal="right"/>
    </xf>
    <xf numFmtId="164" fontId="29" fillId="16" borderId="1" xfId="0" applyNumberFormat="1" applyFont="1" applyFill="1" applyBorder="1" applyAlignment="1">
      <alignment horizontal="right"/>
    </xf>
    <xf numFmtId="0" fontId="29" fillId="15" borderId="1" xfId="0" applyFont="1" applyFill="1" applyBorder="1" applyAlignment="1">
      <alignment horizontal="left"/>
    </xf>
    <xf numFmtId="0" fontId="29" fillId="12" borderId="0" xfId="0" applyFont="1" applyFill="1"/>
    <xf numFmtId="4" fontId="29" fillId="15" borderId="1" xfId="0" applyNumberFormat="1" applyFont="1" applyFill="1" applyBorder="1" applyAlignment="1">
      <alignment horizontal="right"/>
    </xf>
    <xf numFmtId="164" fontId="29" fillId="17" borderId="1" xfId="0" applyNumberFormat="1" applyFont="1" applyFill="1" applyBorder="1" applyAlignment="1">
      <alignment horizontal="right"/>
    </xf>
    <xf numFmtId="0" fontId="29" fillId="17" borderId="1" xfId="0" applyFont="1" applyFill="1" applyBorder="1" applyAlignment="1">
      <alignment horizontal="left"/>
    </xf>
    <xf numFmtId="0" fontId="29" fillId="14" borderId="0" xfId="0" applyFont="1" applyFill="1"/>
    <xf numFmtId="4" fontId="29" fillId="17" borderId="1" xfId="0" applyNumberFormat="1" applyFont="1" applyFill="1" applyBorder="1" applyAlignment="1">
      <alignment horizontal="right"/>
    </xf>
    <xf numFmtId="0" fontId="34" fillId="4" borderId="1" xfId="0" applyFont="1" applyFill="1" applyBorder="1" applyAlignment="1">
      <alignment horizontal="center"/>
    </xf>
    <xf numFmtId="0" fontId="31" fillId="8" borderId="0" xfId="0" applyFont="1" applyFill="1" applyAlignment="1">
      <alignment horizontal="center"/>
    </xf>
    <xf numFmtId="0" fontId="31" fillId="18" borderId="1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left"/>
    </xf>
    <xf numFmtId="0" fontId="32" fillId="9" borderId="1" xfId="0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31" fillId="17" borderId="1" xfId="0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3" fillId="19" borderId="1" xfId="0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20" borderId="1" xfId="0" applyFont="1" applyFill="1" applyBorder="1" applyAlignment="1">
      <alignment horizontal="left"/>
    </xf>
    <xf numFmtId="4" fontId="31" fillId="20" borderId="1" xfId="0" applyNumberFormat="1" applyFont="1" applyFill="1" applyBorder="1" applyAlignment="1">
      <alignment horizontal="right"/>
    </xf>
    <xf numFmtId="164" fontId="31" fillId="20" borderId="1" xfId="0" applyNumberFormat="1" applyFont="1" applyFill="1" applyBorder="1" applyAlignment="1">
      <alignment horizontal="right"/>
    </xf>
    <xf numFmtId="0" fontId="31" fillId="7" borderId="1" xfId="0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1" fillId="4" borderId="1" xfId="0" applyFont="1" applyFill="1" applyBorder="1" applyAlignment="1">
      <alignment horizontal="left"/>
    </xf>
    <xf numFmtId="4" fontId="31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37" fillId="0" borderId="5" xfId="0" applyFont="1" applyBorder="1" applyAlignment="1">
      <alignment horizontal="left" wrapText="1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workbookViewId="0">
      <selection activeCell="Y13" sqref="Y13"/>
    </sheetView>
  </sheetViews>
  <sheetFormatPr defaultRowHeight="15" x14ac:dyDescent="0.25"/>
  <cols>
    <col min="4" max="4" width="10.140625" customWidth="1"/>
    <col min="10" max="10" width="5.140625" customWidth="1"/>
    <col min="11" max="12" width="9.140625" hidden="1" customWidth="1"/>
    <col min="14" max="14" width="7.85546875" customWidth="1"/>
    <col min="16" max="16" width="7.28515625" customWidth="1"/>
    <col min="18" max="18" width="6.5703125" customWidth="1"/>
    <col min="20" max="20" width="6.42578125" customWidth="1"/>
    <col min="21" max="21" width="5.85546875" customWidth="1"/>
    <col min="22" max="22" width="9.85546875" customWidth="1"/>
    <col min="23" max="24" width="15.85546875" bestFit="1" customWidth="1"/>
  </cols>
  <sheetData>
    <row r="1" spans="1:24" x14ac:dyDescent="0.25">
      <c r="A1" t="s">
        <v>0</v>
      </c>
      <c r="U1" s="1" t="s">
        <v>1</v>
      </c>
      <c r="V1" s="2">
        <v>46093.635513298614</v>
      </c>
    </row>
    <row r="2" spans="1:24" x14ac:dyDescent="0.25">
      <c r="A2" s="75" t="s">
        <v>2</v>
      </c>
      <c r="B2" s="75"/>
      <c r="U2" s="1" t="s">
        <v>3</v>
      </c>
      <c r="V2" s="3">
        <v>46093.635513298614</v>
      </c>
    </row>
    <row r="3" spans="1:24" x14ac:dyDescent="0.25">
      <c r="A3" s="75" t="s">
        <v>4</v>
      </c>
      <c r="B3" s="75"/>
      <c r="W3" s="12"/>
    </row>
    <row r="4" spans="1:24" x14ac:dyDescent="0.25">
      <c r="A4" s="75" t="s">
        <v>5</v>
      </c>
      <c r="B4" s="75"/>
    </row>
    <row r="5" spans="1:24" x14ac:dyDescent="0.25">
      <c r="A5" s="75" t="s">
        <v>6</v>
      </c>
      <c r="B5" s="75"/>
      <c r="W5" s="12"/>
    </row>
    <row r="6" spans="1:24" ht="15.75" x14ac:dyDescent="0.25">
      <c r="A6" s="76" t="s">
        <v>311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12"/>
      <c r="X6" s="12"/>
    </row>
    <row r="7" spans="1:24" s="4" customFormat="1" ht="18.75" x14ac:dyDescent="0.3">
      <c r="A7" s="82" t="s">
        <v>369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4" x14ac:dyDescent="0.25">
      <c r="A8" s="74" t="s">
        <v>7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4" x14ac:dyDescent="0.25">
      <c r="A9" s="74" t="s">
        <v>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4" ht="32.25" customHeight="1" x14ac:dyDescent="0.25">
      <c r="A10" s="80" t="s">
        <v>8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80" t="s">
        <v>9</v>
      </c>
      <c r="N10" s="75"/>
      <c r="O10" s="81" t="s">
        <v>363</v>
      </c>
      <c r="P10" s="75"/>
      <c r="Q10" s="80" t="s">
        <v>10</v>
      </c>
      <c r="R10" s="75"/>
      <c r="S10" s="80" t="s">
        <v>11</v>
      </c>
      <c r="T10" s="75"/>
      <c r="U10" s="80" t="s">
        <v>12</v>
      </c>
      <c r="V10" s="75"/>
    </row>
    <row r="11" spans="1:24" x14ac:dyDescent="0.25">
      <c r="A11" s="83" t="s">
        <v>13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84" t="s">
        <v>14</v>
      </c>
      <c r="N11" s="75"/>
      <c r="O11" s="84" t="s">
        <v>15</v>
      </c>
      <c r="P11" s="75"/>
      <c r="Q11" s="84" t="s">
        <v>16</v>
      </c>
      <c r="R11" s="75"/>
      <c r="S11" s="84" t="s">
        <v>17</v>
      </c>
      <c r="T11" s="75"/>
      <c r="U11" s="84" t="s">
        <v>18</v>
      </c>
      <c r="V11" s="75"/>
    </row>
    <row r="12" spans="1:24" x14ac:dyDescent="0.25">
      <c r="A12" s="85" t="s">
        <v>19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86">
        <v>1382072.65</v>
      </c>
      <c r="N12" s="75"/>
      <c r="O12" s="87">
        <v>1826813</v>
      </c>
      <c r="P12" s="75"/>
      <c r="Q12" s="87">
        <v>1699224.45</v>
      </c>
      <c r="R12" s="75"/>
      <c r="S12" s="88">
        <f>Q12/M12*100</f>
        <v>122.94754910315315</v>
      </c>
      <c r="T12" s="89"/>
      <c r="U12" s="88">
        <f>Q12/O12*100</f>
        <v>93.01578486686924</v>
      </c>
      <c r="V12" s="89"/>
    </row>
    <row r="13" spans="1:24" x14ac:dyDescent="0.25">
      <c r="A13" s="85" t="s">
        <v>20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86">
        <v>0</v>
      </c>
      <c r="N13" s="75"/>
      <c r="O13" s="87">
        <v>0</v>
      </c>
      <c r="P13" s="75"/>
      <c r="Q13" s="87">
        <v>0</v>
      </c>
      <c r="R13" s="75"/>
      <c r="S13" s="88">
        <v>0</v>
      </c>
      <c r="T13" s="89"/>
      <c r="U13" s="88">
        <v>0</v>
      </c>
      <c r="V13" s="89"/>
    </row>
    <row r="14" spans="1:24" x14ac:dyDescent="0.25">
      <c r="A14" s="85" t="s">
        <v>21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86">
        <f>M12+M13</f>
        <v>1382072.65</v>
      </c>
      <c r="N14" s="75"/>
      <c r="O14" s="87">
        <f>O12</f>
        <v>1826813</v>
      </c>
      <c r="P14" s="75"/>
      <c r="Q14" s="87">
        <f>Q12</f>
        <v>1699224.45</v>
      </c>
      <c r="R14" s="75"/>
      <c r="S14" s="88">
        <f t="shared" ref="S14:S18" si="0">Q14/M14*100</f>
        <v>122.94754910315315</v>
      </c>
      <c r="T14" s="89"/>
      <c r="U14" s="88">
        <f t="shared" ref="U14:U17" si="1">Q14/O14*100</f>
        <v>93.01578486686924</v>
      </c>
      <c r="V14" s="89"/>
    </row>
    <row r="15" spans="1:24" x14ac:dyDescent="0.25">
      <c r="A15" s="85" t="s">
        <v>22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86">
        <v>1207611.23</v>
      </c>
      <c r="N15" s="75"/>
      <c r="O15" s="87">
        <v>1651685</v>
      </c>
      <c r="P15" s="75"/>
      <c r="Q15" s="87">
        <v>1611203.05</v>
      </c>
      <c r="R15" s="75"/>
      <c r="S15" s="88">
        <f t="shared" si="0"/>
        <v>133.42067463218274</v>
      </c>
      <c r="T15" s="89"/>
      <c r="U15" s="88">
        <f t="shared" si="1"/>
        <v>97.54905142324354</v>
      </c>
      <c r="V15" s="89"/>
      <c r="X15" s="15"/>
    </row>
    <row r="16" spans="1:24" x14ac:dyDescent="0.25">
      <c r="A16" s="85" t="s">
        <v>23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86">
        <v>160671.76</v>
      </c>
      <c r="N16" s="75"/>
      <c r="O16" s="87">
        <v>205073</v>
      </c>
      <c r="P16" s="75"/>
      <c r="Q16" s="87">
        <v>205341.45</v>
      </c>
      <c r="R16" s="75"/>
      <c r="S16" s="88">
        <f t="shared" si="0"/>
        <v>127.80183026562975</v>
      </c>
      <c r="T16" s="89"/>
      <c r="U16" s="88">
        <f t="shared" si="1"/>
        <v>100.13090460470175</v>
      </c>
      <c r="V16" s="89"/>
    </row>
    <row r="17" spans="1:25" x14ac:dyDescent="0.25">
      <c r="A17" s="85" t="s">
        <v>24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86">
        <v>1368282.99</v>
      </c>
      <c r="N17" s="75"/>
      <c r="O17" s="87">
        <v>1856758</v>
      </c>
      <c r="P17" s="75"/>
      <c r="Q17" s="87">
        <v>1816544.5</v>
      </c>
      <c r="R17" s="75"/>
      <c r="S17" s="88">
        <f t="shared" si="0"/>
        <v>132.76087719251703</v>
      </c>
      <c r="T17" s="89"/>
      <c r="U17" s="88">
        <f t="shared" si="1"/>
        <v>97.834208873746604</v>
      </c>
      <c r="V17" s="89"/>
      <c r="X17" s="20"/>
    </row>
    <row r="18" spans="1:25" x14ac:dyDescent="0.25">
      <c r="A18" s="85" t="s">
        <v>25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86">
        <f>M14-M17</f>
        <v>13789.659999999916</v>
      </c>
      <c r="N18" s="75"/>
      <c r="O18" s="87">
        <f>O14-O17</f>
        <v>-29945</v>
      </c>
      <c r="P18" s="75"/>
      <c r="Q18" s="87">
        <f>Q14-Q17</f>
        <v>-117320.05000000005</v>
      </c>
      <c r="R18" s="75"/>
      <c r="S18" s="88">
        <f t="shared" si="0"/>
        <v>-850.78276041614345</v>
      </c>
      <c r="T18" s="89"/>
      <c r="U18" s="88">
        <f>Q18/O18*100</f>
        <v>391.78510602771763</v>
      </c>
      <c r="V18" s="89"/>
      <c r="X18" s="20"/>
    </row>
    <row r="19" spans="1:25" x14ac:dyDescent="0.25">
      <c r="A19" s="83" t="s">
        <v>26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83" t="s">
        <v>2</v>
      </c>
      <c r="N19" s="75"/>
      <c r="O19" s="83" t="s">
        <v>2</v>
      </c>
      <c r="P19" s="75"/>
      <c r="Q19" s="83" t="s">
        <v>2</v>
      </c>
      <c r="R19" s="75"/>
      <c r="S19" s="83" t="s">
        <v>2</v>
      </c>
      <c r="T19" s="75"/>
      <c r="U19" s="83" t="s">
        <v>2</v>
      </c>
      <c r="V19" s="75"/>
      <c r="Y19" s="12"/>
    </row>
    <row r="20" spans="1:25" x14ac:dyDescent="0.25">
      <c r="A20" s="85" t="s">
        <v>27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87">
        <v>0</v>
      </c>
      <c r="N20" s="75"/>
      <c r="O20" s="87">
        <v>0</v>
      </c>
      <c r="P20" s="75"/>
      <c r="Q20" s="87">
        <v>0</v>
      </c>
      <c r="R20" s="75"/>
      <c r="S20" s="90" t="s">
        <v>2</v>
      </c>
      <c r="T20" s="75"/>
      <c r="U20" s="90" t="s">
        <v>2</v>
      </c>
      <c r="V20" s="75"/>
    </row>
    <row r="21" spans="1:25" x14ac:dyDescent="0.25">
      <c r="A21" s="85" t="s">
        <v>28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87">
        <v>0</v>
      </c>
      <c r="N21" s="75"/>
      <c r="O21" s="87">
        <v>0</v>
      </c>
      <c r="P21" s="75"/>
      <c r="Q21" s="87">
        <v>0</v>
      </c>
      <c r="R21" s="75"/>
      <c r="S21" s="90" t="s">
        <v>2</v>
      </c>
      <c r="T21" s="75"/>
      <c r="U21" s="90" t="s">
        <v>2</v>
      </c>
      <c r="V21" s="75"/>
      <c r="Y21" s="20"/>
    </row>
    <row r="22" spans="1:25" x14ac:dyDescent="0.25">
      <c r="A22" s="85" t="s">
        <v>29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87">
        <v>0</v>
      </c>
      <c r="N22" s="75"/>
      <c r="O22" s="87">
        <v>0</v>
      </c>
      <c r="P22" s="75"/>
      <c r="Q22" s="87">
        <v>0</v>
      </c>
      <c r="R22" s="75"/>
      <c r="S22" s="90">
        <v>0</v>
      </c>
      <c r="T22" s="75"/>
      <c r="U22" s="90">
        <v>0</v>
      </c>
      <c r="V22" s="75"/>
    </row>
    <row r="23" spans="1:25" x14ac:dyDescent="0.25">
      <c r="A23" s="85" t="s">
        <v>30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87">
        <v>15975</v>
      </c>
      <c r="N23" s="75"/>
      <c r="O23" s="87">
        <v>29945</v>
      </c>
      <c r="P23" s="75"/>
      <c r="Q23" s="87">
        <v>29945</v>
      </c>
      <c r="R23" s="75"/>
      <c r="S23" s="88">
        <f>Q23/M23*100</f>
        <v>187.44913928012519</v>
      </c>
      <c r="T23" s="89"/>
      <c r="U23" s="90">
        <f>Q23/O23*100</f>
        <v>100</v>
      </c>
      <c r="V23" s="75"/>
    </row>
    <row r="24" spans="1:25" x14ac:dyDescent="0.25">
      <c r="A24" s="85" t="s">
        <v>31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86">
        <v>15965.51</v>
      </c>
      <c r="N24" s="75"/>
      <c r="O24" s="87">
        <v>29945</v>
      </c>
      <c r="P24" s="75"/>
      <c r="Q24" s="87">
        <v>29945</v>
      </c>
      <c r="R24" s="75"/>
      <c r="S24" s="88">
        <f>Q24/M24*100</f>
        <v>187.56056023265151</v>
      </c>
      <c r="T24" s="89"/>
      <c r="U24" s="90">
        <f>Q24/O24*100</f>
        <v>100</v>
      </c>
      <c r="V24" s="75"/>
    </row>
    <row r="25" spans="1:25" x14ac:dyDescent="0.25">
      <c r="A25" s="83" t="s">
        <v>32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83" t="s">
        <v>2</v>
      </c>
      <c r="N25" s="75"/>
      <c r="O25" s="83" t="s">
        <v>2</v>
      </c>
      <c r="P25" s="75"/>
      <c r="Q25" s="83" t="s">
        <v>2</v>
      </c>
      <c r="R25" s="75"/>
      <c r="S25" s="83" t="s">
        <v>2</v>
      </c>
      <c r="T25" s="75"/>
      <c r="U25" s="83" t="s">
        <v>2</v>
      </c>
      <c r="V25" s="75"/>
    </row>
    <row r="26" spans="1:25" x14ac:dyDescent="0.25">
      <c r="A26" s="85" t="s">
        <v>33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87"/>
      <c r="N26" s="75"/>
      <c r="O26" s="87"/>
      <c r="P26" s="75"/>
      <c r="Q26" s="87"/>
      <c r="R26" s="75"/>
      <c r="S26" s="88"/>
      <c r="T26" s="89"/>
      <c r="U26" s="90"/>
      <c r="V26" s="75"/>
    </row>
    <row r="27" spans="1:25" x14ac:dyDescent="0.25">
      <c r="N27" s="12"/>
    </row>
    <row r="28" spans="1:25" x14ac:dyDescent="0.25">
      <c r="N28" s="12"/>
      <c r="P28" s="12"/>
    </row>
    <row r="29" spans="1:25" x14ac:dyDescent="0.25">
      <c r="N29" s="12"/>
    </row>
    <row r="30" spans="1:25" x14ac:dyDescent="0.25">
      <c r="N30" s="12"/>
    </row>
  </sheetData>
  <mergeCells count="110"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2:B2"/>
    <mergeCell ref="A3:B3"/>
    <mergeCell ref="A4:B4"/>
    <mergeCell ref="A5:B5"/>
    <mergeCell ref="A9:U9"/>
    <mergeCell ref="A10:L10"/>
    <mergeCell ref="M10:N10"/>
    <mergeCell ref="O10:P10"/>
    <mergeCell ref="Q10:R10"/>
    <mergeCell ref="S10:T10"/>
    <mergeCell ref="U10:V10"/>
    <mergeCell ref="A6:V6"/>
    <mergeCell ref="A7:V7"/>
    <mergeCell ref="A8:V8"/>
  </mergeCells>
  <pageMargins left="0.25" right="0.25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BF22-3E16-4EFF-A2B0-40B969F37429}">
  <sheetPr>
    <pageSetUpPr fitToPage="1"/>
  </sheetPr>
  <dimension ref="A1:P83"/>
  <sheetViews>
    <sheetView tabSelected="1" topLeftCell="A19" workbookViewId="0">
      <selection activeCell="G32" sqref="G32"/>
    </sheetView>
  </sheetViews>
  <sheetFormatPr defaultRowHeight="15" x14ac:dyDescent="0.25"/>
  <cols>
    <col min="1" max="1" width="10.42578125" customWidth="1"/>
    <col min="2" max="2" width="33" customWidth="1"/>
    <col min="3" max="3" width="15" customWidth="1"/>
    <col min="4" max="4" width="18.28515625" customWidth="1"/>
    <col min="5" max="5" width="17.85546875" customWidth="1"/>
    <col min="6" max="6" width="13.140625" customWidth="1"/>
    <col min="7" max="7" width="13.7109375" customWidth="1"/>
    <col min="8" max="8" width="10.28515625" customWidth="1"/>
  </cols>
  <sheetData>
    <row r="1" spans="1:7" x14ac:dyDescent="0.25">
      <c r="A1" t="s">
        <v>0</v>
      </c>
      <c r="F1" s="2"/>
    </row>
    <row r="2" spans="1:7" x14ac:dyDescent="0.25">
      <c r="A2" t="s">
        <v>2</v>
      </c>
      <c r="F2" s="3"/>
    </row>
    <row r="3" spans="1:7" x14ac:dyDescent="0.25">
      <c r="A3" t="s">
        <v>4</v>
      </c>
    </row>
    <row r="4" spans="1:7" x14ac:dyDescent="0.25">
      <c r="A4" t="s">
        <v>5</v>
      </c>
    </row>
    <row r="5" spans="1:7" x14ac:dyDescent="0.25">
      <c r="A5" t="s">
        <v>6</v>
      </c>
    </row>
    <row r="6" spans="1:7" ht="15.75" x14ac:dyDescent="0.25">
      <c r="A6" s="76"/>
      <c r="B6" s="77"/>
      <c r="C6" s="77"/>
      <c r="D6" s="77"/>
      <c r="E6" s="77"/>
      <c r="F6" s="77"/>
    </row>
    <row r="7" spans="1:7" ht="36" customHeight="1" x14ac:dyDescent="0.3">
      <c r="A7" s="78" t="s">
        <v>332</v>
      </c>
      <c r="B7" s="79"/>
      <c r="C7" s="79"/>
      <c r="D7" s="79"/>
      <c r="E7" s="79"/>
      <c r="F7" s="79"/>
      <c r="G7" s="11"/>
    </row>
    <row r="8" spans="1:7" x14ac:dyDescent="0.25">
      <c r="A8" s="74" t="s">
        <v>7</v>
      </c>
      <c r="B8" s="75"/>
      <c r="C8" s="75"/>
      <c r="D8" s="75"/>
      <c r="E8" s="75"/>
      <c r="F8" s="75"/>
    </row>
    <row r="9" spans="1:7" x14ac:dyDescent="0.25">
      <c r="A9" s="26"/>
    </row>
    <row r="10" spans="1:7" x14ac:dyDescent="0.25">
      <c r="A10" s="27" t="s">
        <v>333</v>
      </c>
    </row>
    <row r="12" spans="1:7" ht="51" customHeight="1" x14ac:dyDescent="0.25">
      <c r="A12" s="29" t="s">
        <v>334</v>
      </c>
      <c r="B12" s="33" t="s">
        <v>335</v>
      </c>
      <c r="C12" s="33" t="s">
        <v>336</v>
      </c>
      <c r="D12" s="33" t="s">
        <v>337</v>
      </c>
      <c r="E12" s="33" t="s">
        <v>338</v>
      </c>
      <c r="F12" s="51" t="s">
        <v>339</v>
      </c>
      <c r="G12" s="51" t="s">
        <v>340</v>
      </c>
    </row>
    <row r="13" spans="1:7" ht="42" customHeight="1" x14ac:dyDescent="0.25">
      <c r="A13" s="29">
        <v>163</v>
      </c>
      <c r="B13" s="33" t="s">
        <v>365</v>
      </c>
      <c r="C13" s="53">
        <v>8895.4500000000007</v>
      </c>
      <c r="D13" s="53">
        <v>8895.4500000000007</v>
      </c>
      <c r="E13" s="72">
        <v>0</v>
      </c>
      <c r="F13" s="73">
        <v>0</v>
      </c>
      <c r="G13" s="54">
        <f>C13-F13</f>
        <v>8895.4500000000007</v>
      </c>
    </row>
    <row r="14" spans="1:7" ht="44.25" customHeight="1" x14ac:dyDescent="0.25">
      <c r="A14" s="29">
        <v>165</v>
      </c>
      <c r="B14" s="33" t="s">
        <v>341</v>
      </c>
      <c r="C14" s="53">
        <v>21</v>
      </c>
      <c r="D14" s="53">
        <v>21</v>
      </c>
      <c r="E14" s="72">
        <v>0</v>
      </c>
      <c r="F14" s="73">
        <v>0</v>
      </c>
      <c r="G14" s="54">
        <f t="shared" ref="G14:G17" si="0">C14-F14</f>
        <v>21</v>
      </c>
    </row>
    <row r="15" spans="1:7" ht="57" customHeight="1" x14ac:dyDescent="0.25">
      <c r="A15" s="29">
        <v>166</v>
      </c>
      <c r="B15" s="33" t="s">
        <v>342</v>
      </c>
      <c r="C15" s="53">
        <v>235.09</v>
      </c>
      <c r="D15" s="53">
        <v>55</v>
      </c>
      <c r="E15" s="53">
        <f>C15-D15</f>
        <v>180.09</v>
      </c>
      <c r="F15" s="73">
        <v>0</v>
      </c>
      <c r="G15" s="54">
        <f t="shared" si="0"/>
        <v>235.09</v>
      </c>
    </row>
    <row r="16" spans="1:7" ht="28.5" customHeight="1" x14ac:dyDescent="0.25">
      <c r="A16" s="29">
        <v>168</v>
      </c>
      <c r="B16" s="52" t="s">
        <v>343</v>
      </c>
      <c r="C16" s="72">
        <v>0</v>
      </c>
      <c r="D16" s="73">
        <v>0</v>
      </c>
      <c r="E16" s="72">
        <v>0</v>
      </c>
      <c r="F16" s="73">
        <v>0</v>
      </c>
      <c r="G16" s="73">
        <v>0</v>
      </c>
    </row>
    <row r="17" spans="1:9" ht="15" customHeight="1" x14ac:dyDescent="0.25">
      <c r="A17" s="35" t="s">
        <v>316</v>
      </c>
      <c r="B17" s="39"/>
      <c r="C17" s="39">
        <f>C13+C14+C15+C16</f>
        <v>9151.5400000000009</v>
      </c>
      <c r="D17" s="39">
        <f t="shared" ref="D17:E17" si="1">D13+D14+D15+D16</f>
        <v>8971.4500000000007</v>
      </c>
      <c r="E17" s="39">
        <f t="shared" si="1"/>
        <v>180.09</v>
      </c>
      <c r="F17" s="39">
        <v>0</v>
      </c>
      <c r="G17" s="55">
        <f t="shared" si="0"/>
        <v>9151.5400000000009</v>
      </c>
    </row>
    <row r="18" spans="1:9" ht="15" customHeight="1" x14ac:dyDescent="0.25">
      <c r="A18" s="64"/>
      <c r="B18" s="49"/>
      <c r="C18" s="49"/>
      <c r="D18" s="49"/>
      <c r="E18" s="49"/>
      <c r="F18" s="49"/>
      <c r="G18" s="69"/>
    </row>
    <row r="19" spans="1:9" ht="15" customHeight="1" x14ac:dyDescent="0.25">
      <c r="A19" s="64"/>
      <c r="B19" s="49"/>
      <c r="C19" s="49"/>
      <c r="D19" s="49"/>
      <c r="E19" s="49"/>
      <c r="F19" s="49"/>
      <c r="G19" s="69"/>
    </row>
    <row r="20" spans="1:9" ht="15" customHeight="1" x14ac:dyDescent="0.25">
      <c r="A20" s="64"/>
      <c r="B20" s="49"/>
      <c r="C20" s="49"/>
      <c r="D20" s="49"/>
      <c r="E20" s="49"/>
      <c r="F20" s="49"/>
      <c r="G20" s="69"/>
    </row>
    <row r="21" spans="1:9" ht="15" customHeight="1" x14ac:dyDescent="0.25">
      <c r="A21" s="64"/>
      <c r="B21" s="49"/>
      <c r="C21" s="49"/>
      <c r="D21" s="49"/>
      <c r="E21" s="49"/>
      <c r="F21" s="49"/>
      <c r="G21" s="69"/>
    </row>
    <row r="22" spans="1:9" ht="15" customHeight="1" x14ac:dyDescent="0.25">
      <c r="A22" s="64"/>
      <c r="B22" s="49"/>
      <c r="C22" s="49"/>
      <c r="D22" s="49"/>
      <c r="E22" s="49"/>
      <c r="F22" s="49"/>
      <c r="G22" s="69"/>
    </row>
    <row r="23" spans="1:9" ht="15" customHeight="1" x14ac:dyDescent="0.25">
      <c r="A23" s="64"/>
      <c r="B23" s="49"/>
      <c r="C23" s="49"/>
      <c r="D23" s="49"/>
      <c r="E23" s="49"/>
      <c r="F23" s="49"/>
      <c r="G23" s="69"/>
    </row>
    <row r="24" spans="1:9" ht="15" customHeight="1" x14ac:dyDescent="0.25">
      <c r="A24" s="64"/>
      <c r="B24" s="49"/>
      <c r="C24" s="49"/>
      <c r="D24" s="49"/>
      <c r="E24" s="49"/>
      <c r="F24" s="49"/>
      <c r="G24" s="69"/>
      <c r="I24" s="20"/>
    </row>
    <row r="25" spans="1:9" ht="15" customHeight="1" x14ac:dyDescent="0.25">
      <c r="A25" s="64"/>
      <c r="B25" s="49"/>
      <c r="C25" s="49"/>
      <c r="D25" s="49"/>
      <c r="E25" s="49"/>
      <c r="F25" s="49"/>
      <c r="G25" s="69"/>
    </row>
    <row r="26" spans="1:9" ht="16.5" customHeight="1" x14ac:dyDescent="0.25"/>
    <row r="27" spans="1:9" ht="16.5" customHeight="1" x14ac:dyDescent="0.25">
      <c r="A27" s="27" t="s">
        <v>344</v>
      </c>
    </row>
    <row r="28" spans="1:9" ht="16.5" customHeight="1" x14ac:dyDescent="0.25">
      <c r="A28" s="27"/>
    </row>
    <row r="29" spans="1:9" ht="16.5" customHeight="1" x14ac:dyDescent="0.25">
      <c r="A29" s="29" t="s">
        <v>334</v>
      </c>
      <c r="B29" s="33" t="s">
        <v>335</v>
      </c>
      <c r="C29" s="33" t="s">
        <v>348</v>
      </c>
      <c r="D29" s="33" t="s">
        <v>349</v>
      </c>
      <c r="E29" s="33" t="s">
        <v>350</v>
      </c>
      <c r="F29" s="60"/>
      <c r="G29" s="50"/>
    </row>
    <row r="30" spans="1:9" ht="21.75" customHeight="1" x14ac:dyDescent="0.25">
      <c r="A30" s="29">
        <v>2</v>
      </c>
      <c r="B30" s="59" t="s">
        <v>345</v>
      </c>
      <c r="C30" s="53">
        <v>337.57</v>
      </c>
      <c r="D30" s="70">
        <v>0</v>
      </c>
      <c r="E30" s="71">
        <f>D30/C30*100</f>
        <v>0</v>
      </c>
      <c r="F30" s="60"/>
      <c r="G30" s="58"/>
    </row>
    <row r="31" spans="1:9" ht="21.75" customHeight="1" x14ac:dyDescent="0.25">
      <c r="A31" s="29">
        <v>23</v>
      </c>
      <c r="B31" s="59" t="s">
        <v>346</v>
      </c>
      <c r="C31" s="53">
        <v>337.57</v>
      </c>
      <c r="D31" s="70">
        <v>0</v>
      </c>
      <c r="E31" s="71">
        <v>0</v>
      </c>
      <c r="F31" s="60"/>
      <c r="G31" s="58"/>
    </row>
    <row r="32" spans="1:9" ht="21.75" customHeight="1" x14ac:dyDescent="0.25">
      <c r="A32" s="29">
        <v>232</v>
      </c>
      <c r="B32" s="59" t="s">
        <v>347</v>
      </c>
      <c r="C32" s="53">
        <v>337.57</v>
      </c>
      <c r="D32" s="70">
        <v>0</v>
      </c>
      <c r="E32" s="71">
        <v>0</v>
      </c>
      <c r="F32" s="60"/>
      <c r="G32" s="58"/>
    </row>
    <row r="33" spans="1:16" ht="21.75" customHeight="1" x14ac:dyDescent="0.25">
      <c r="A33" s="56"/>
      <c r="B33" s="65"/>
      <c r="C33" s="57"/>
      <c r="D33" s="57"/>
      <c r="E33" s="45"/>
      <c r="F33" s="50"/>
      <c r="G33" s="58"/>
    </row>
    <row r="34" spans="1:16" ht="21.75" customHeight="1" x14ac:dyDescent="0.25">
      <c r="A34" s="56"/>
      <c r="B34" s="65"/>
      <c r="C34" s="57"/>
      <c r="D34" s="57"/>
      <c r="E34" s="45"/>
      <c r="F34" s="50"/>
      <c r="G34" s="58"/>
    </row>
    <row r="35" spans="1:16" ht="16.5" customHeight="1" x14ac:dyDescent="0.25">
      <c r="A35" s="27"/>
    </row>
    <row r="36" spans="1:16" ht="19.5" customHeight="1" x14ac:dyDescent="0.25">
      <c r="A36" s="27" t="s">
        <v>351</v>
      </c>
    </row>
    <row r="37" spans="1:16" ht="15.75" customHeight="1" x14ac:dyDescent="0.25"/>
    <row r="38" spans="1:16" ht="59.25" customHeight="1" x14ac:dyDescent="0.25">
      <c r="A38" s="29" t="s">
        <v>352</v>
      </c>
      <c r="B38" s="68" t="s">
        <v>353</v>
      </c>
      <c r="C38" s="68" t="s">
        <v>354</v>
      </c>
      <c r="D38" s="68" t="s">
        <v>355</v>
      </c>
      <c r="E38" s="68" t="s">
        <v>356</v>
      </c>
      <c r="F38" s="51" t="s">
        <v>357</v>
      </c>
      <c r="G38" s="51" t="s">
        <v>361</v>
      </c>
      <c r="H38" s="51" t="s">
        <v>358</v>
      </c>
    </row>
    <row r="39" spans="1:16" ht="31.5" customHeight="1" x14ac:dyDescent="0.25">
      <c r="A39" s="29" t="s">
        <v>362</v>
      </c>
      <c r="B39" s="33" t="s">
        <v>359</v>
      </c>
      <c r="C39" s="53" t="s">
        <v>360</v>
      </c>
      <c r="D39" s="53" t="s">
        <v>368</v>
      </c>
      <c r="E39" s="53">
        <v>79105.25</v>
      </c>
      <c r="F39" s="66">
        <v>113978.68</v>
      </c>
      <c r="G39" s="67" t="s">
        <v>366</v>
      </c>
      <c r="H39" s="34" t="s">
        <v>367</v>
      </c>
    </row>
    <row r="40" spans="1:16" x14ac:dyDescent="0.25">
      <c r="A40" s="61"/>
      <c r="B40" s="62"/>
      <c r="C40" s="62"/>
      <c r="D40" s="45"/>
      <c r="E40" s="45"/>
    </row>
    <row r="41" spans="1:16" x14ac:dyDescent="0.25">
      <c r="A41" s="43"/>
      <c r="B41" s="47"/>
      <c r="C41" s="47"/>
      <c r="D41" s="47"/>
      <c r="E41" s="47"/>
      <c r="F41" s="12"/>
    </row>
    <row r="42" spans="1:16" x14ac:dyDescent="0.25">
      <c r="A42" s="63"/>
      <c r="B42" s="47"/>
      <c r="C42" s="47"/>
      <c r="D42" s="47"/>
      <c r="E42" s="47"/>
    </row>
    <row r="43" spans="1:16" x14ac:dyDescent="0.25">
      <c r="A43" s="63"/>
      <c r="B43" s="47"/>
      <c r="C43" s="47"/>
      <c r="D43" s="47"/>
      <c r="E43" s="47"/>
      <c r="F43" s="238" t="s">
        <v>370</v>
      </c>
      <c r="G43" s="238"/>
    </row>
    <row r="44" spans="1:16" x14ac:dyDescent="0.25">
      <c r="A44" s="64"/>
      <c r="B44" s="49"/>
      <c r="C44" s="49"/>
      <c r="D44" s="49"/>
      <c r="E44" s="49"/>
      <c r="F44" s="238" t="s">
        <v>371</v>
      </c>
      <c r="G44" s="238"/>
      <c r="P44" s="237"/>
    </row>
    <row r="45" spans="1:16" x14ac:dyDescent="0.25">
      <c r="A45" s="27"/>
      <c r="C45" s="43"/>
      <c r="D45" s="43"/>
      <c r="E45" s="43"/>
    </row>
    <row r="46" spans="1:16" x14ac:dyDescent="0.25">
      <c r="A46" s="27"/>
    </row>
    <row r="47" spans="1:16" x14ac:dyDescent="0.25">
      <c r="A47" s="27"/>
      <c r="F47" s="237" t="s">
        <v>373</v>
      </c>
      <c r="K47" s="237" t="s">
        <v>372</v>
      </c>
    </row>
    <row r="48" spans="1:16" x14ac:dyDescent="0.25">
      <c r="A48" s="27"/>
      <c r="F48" s="237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  <row r="54" spans="1:1" x14ac:dyDescent="0.25">
      <c r="A54" s="28"/>
    </row>
    <row r="55" spans="1:1" x14ac:dyDescent="0.25">
      <c r="A55" s="28"/>
    </row>
    <row r="56" spans="1:1" x14ac:dyDescent="0.25">
      <c r="A56" s="28"/>
    </row>
    <row r="57" spans="1:1" x14ac:dyDescent="0.25">
      <c r="A57" s="28"/>
    </row>
    <row r="59" spans="1:1" x14ac:dyDescent="0.25">
      <c r="A59" s="28"/>
    </row>
    <row r="60" spans="1:1" x14ac:dyDescent="0.25">
      <c r="A60" s="28"/>
    </row>
    <row r="61" spans="1:1" x14ac:dyDescent="0.25">
      <c r="A61" s="28"/>
    </row>
    <row r="62" spans="1:1" x14ac:dyDescent="0.25">
      <c r="A62" s="28"/>
    </row>
    <row r="64" spans="1:1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73" spans="1:1" x14ac:dyDescent="0.25">
      <c r="A73" s="28"/>
    </row>
    <row r="74" spans="1:1" x14ac:dyDescent="0.25">
      <c r="A74" s="28"/>
    </row>
    <row r="76" spans="1:1" x14ac:dyDescent="0.25">
      <c r="A76" s="28"/>
    </row>
    <row r="77" spans="1:1" x14ac:dyDescent="0.25">
      <c r="A77" s="28"/>
    </row>
    <row r="79" spans="1:1" x14ac:dyDescent="0.25">
      <c r="A79" s="28"/>
    </row>
    <row r="80" spans="1:1" x14ac:dyDescent="0.25">
      <c r="A80" s="28"/>
    </row>
    <row r="82" spans="1:1" x14ac:dyDescent="0.25">
      <c r="A82" s="28"/>
    </row>
    <row r="83" spans="1:1" x14ac:dyDescent="0.25">
      <c r="A83" s="28"/>
    </row>
  </sheetData>
  <mergeCells count="5">
    <mergeCell ref="A8:F8"/>
    <mergeCell ref="A6:F6"/>
    <mergeCell ref="A7:F7"/>
    <mergeCell ref="F43:G43"/>
    <mergeCell ref="F44:G44"/>
  </mergeCells>
  <pageMargins left="0.25" right="0.25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7"/>
  <sheetViews>
    <sheetView topLeftCell="A70" workbookViewId="0">
      <selection activeCell="X81" sqref="X81"/>
    </sheetView>
  </sheetViews>
  <sheetFormatPr defaultRowHeight="15" x14ac:dyDescent="0.25"/>
  <cols>
    <col min="4" max="4" width="10.140625" customWidth="1"/>
    <col min="10" max="10" width="0.28515625" customWidth="1"/>
    <col min="11" max="12" width="9.140625" hidden="1" customWidth="1"/>
    <col min="14" max="14" width="4.85546875" customWidth="1"/>
    <col min="16" max="16" width="8" customWidth="1"/>
    <col min="18" max="18" width="4.42578125" customWidth="1"/>
    <col min="20" max="20" width="1.85546875" customWidth="1"/>
    <col min="21" max="21" width="2.85546875" customWidth="1"/>
    <col min="22" max="22" width="9.28515625" customWidth="1"/>
    <col min="24" max="24" width="13.140625" bestFit="1" customWidth="1"/>
    <col min="25" max="25" width="11.7109375" bestFit="1" customWidth="1"/>
  </cols>
  <sheetData>
    <row r="1" spans="1:27" x14ac:dyDescent="0.25">
      <c r="A1" t="s">
        <v>0</v>
      </c>
      <c r="U1" s="1" t="s">
        <v>1</v>
      </c>
      <c r="V1" s="2">
        <v>46093.635513298614</v>
      </c>
    </row>
    <row r="2" spans="1:27" x14ac:dyDescent="0.25">
      <c r="A2" s="75" t="s">
        <v>2</v>
      </c>
      <c r="B2" s="75"/>
      <c r="U2" s="1" t="s">
        <v>3</v>
      </c>
      <c r="V2" s="3">
        <v>46093.635513298614</v>
      </c>
    </row>
    <row r="3" spans="1:27" x14ac:dyDescent="0.25">
      <c r="A3" s="75" t="s">
        <v>4</v>
      </c>
      <c r="B3" s="75"/>
    </row>
    <row r="4" spans="1:27" x14ac:dyDescent="0.25">
      <c r="A4" s="75" t="s">
        <v>5</v>
      </c>
      <c r="B4" s="75"/>
    </row>
    <row r="5" spans="1:27" x14ac:dyDescent="0.25">
      <c r="A5" s="75" t="s">
        <v>6</v>
      </c>
      <c r="B5" s="75"/>
    </row>
    <row r="6" spans="1:27" s="5" customFormat="1" ht="18.75" x14ac:dyDescent="0.3">
      <c r="A6" s="91" t="s">
        <v>34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7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7" x14ac:dyDescent="0.25">
      <c r="A8" s="74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7" ht="30" customHeight="1" x14ac:dyDescent="0.25">
      <c r="A9" s="93" t="s">
        <v>8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93" t="s">
        <v>9</v>
      </c>
      <c r="N9" s="75"/>
      <c r="O9" s="81" t="s">
        <v>363</v>
      </c>
      <c r="P9" s="75"/>
      <c r="Q9" s="93" t="s">
        <v>10</v>
      </c>
      <c r="R9" s="75"/>
      <c r="S9" s="93" t="s">
        <v>11</v>
      </c>
      <c r="T9" s="75"/>
      <c r="U9" s="93" t="s">
        <v>12</v>
      </c>
      <c r="V9" s="75"/>
    </row>
    <row r="10" spans="1:27" x14ac:dyDescent="0.25">
      <c r="A10" s="94" t="s">
        <v>13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95" t="s">
        <v>14</v>
      </c>
      <c r="N10" s="75"/>
      <c r="O10" s="95" t="s">
        <v>15</v>
      </c>
      <c r="P10" s="75"/>
      <c r="Q10" s="95" t="s">
        <v>16</v>
      </c>
      <c r="R10" s="75"/>
      <c r="S10" s="95" t="s">
        <v>17</v>
      </c>
      <c r="T10" s="75"/>
      <c r="U10" s="95" t="s">
        <v>18</v>
      </c>
      <c r="V10" s="75"/>
    </row>
    <row r="11" spans="1:27" x14ac:dyDescent="0.25">
      <c r="A11" s="96" t="s">
        <v>19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97">
        <f>M12+M20+M23+M30</f>
        <v>1382072.65</v>
      </c>
      <c r="N11" s="75"/>
      <c r="O11" s="87">
        <v>1826813</v>
      </c>
      <c r="P11" s="75"/>
      <c r="Q11" s="87">
        <v>1699224.45</v>
      </c>
      <c r="R11" s="75"/>
      <c r="S11" s="98">
        <f>Q11/M11*100</f>
        <v>122.94754910315315</v>
      </c>
      <c r="T11" s="89"/>
      <c r="U11" s="98">
        <f>Q11/O11*100</f>
        <v>93.01578486686924</v>
      </c>
      <c r="V11" s="89"/>
      <c r="Y11" s="12"/>
    </row>
    <row r="12" spans="1:27" x14ac:dyDescent="0.25">
      <c r="A12" s="96" t="s">
        <v>35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97">
        <v>241239.67</v>
      </c>
      <c r="N12" s="99"/>
      <c r="O12" s="100">
        <v>282655</v>
      </c>
      <c r="P12" s="75"/>
      <c r="Q12" s="100">
        <v>266582.76</v>
      </c>
      <c r="R12" s="75"/>
      <c r="S12" s="98">
        <f>Q12/M12*100</f>
        <v>110.50535759728075</v>
      </c>
      <c r="T12" s="89"/>
      <c r="U12" s="98">
        <f t="shared" ref="U12:U34" si="0">Q12/O12*100</f>
        <v>94.313831349171252</v>
      </c>
      <c r="V12" s="89"/>
      <c r="X12" s="24"/>
      <c r="AA12" s="12"/>
    </row>
    <row r="13" spans="1:27" x14ac:dyDescent="0.25">
      <c r="A13" s="101" t="s">
        <v>36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>
        <v>16727.400000000001</v>
      </c>
      <c r="N13" s="103"/>
      <c r="O13" s="104">
        <v>20701</v>
      </c>
      <c r="P13" s="101"/>
      <c r="Q13" s="104">
        <v>20700.900000000001</v>
      </c>
      <c r="R13" s="101"/>
      <c r="S13" s="105">
        <v>123.75</v>
      </c>
      <c r="T13" s="106"/>
      <c r="U13" s="98">
        <f t="shared" ref="U13" si="1">Q13/O13*100</f>
        <v>99.999516931549209</v>
      </c>
      <c r="V13" s="89"/>
      <c r="X13" s="25"/>
    </row>
    <row r="14" spans="1:27" x14ac:dyDescent="0.25">
      <c r="A14" s="75" t="s">
        <v>37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07">
        <v>16727.400000000001</v>
      </c>
      <c r="N14" s="75"/>
      <c r="O14" s="108" t="s">
        <v>2</v>
      </c>
      <c r="P14" s="75"/>
      <c r="Q14" s="108">
        <v>20700.900000000001</v>
      </c>
      <c r="R14" s="75"/>
      <c r="S14" s="109">
        <v>123.75</v>
      </c>
      <c r="T14" s="89"/>
      <c r="U14" s="98">
        <v>0</v>
      </c>
      <c r="V14" s="89"/>
      <c r="X14" s="25"/>
    </row>
    <row r="15" spans="1:27" x14ac:dyDescent="0.25">
      <c r="A15" s="75" t="s">
        <v>38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102">
        <v>213925.07</v>
      </c>
      <c r="N15" s="103"/>
      <c r="O15" s="108" t="s">
        <v>2</v>
      </c>
      <c r="P15" s="75"/>
      <c r="Q15" s="108">
        <v>222847.86</v>
      </c>
      <c r="R15" s="75"/>
      <c r="S15" s="109">
        <v>104.17</v>
      </c>
      <c r="T15" s="89"/>
      <c r="U15" s="98">
        <v>0</v>
      </c>
      <c r="V15" s="89"/>
      <c r="X15" s="25"/>
    </row>
    <row r="16" spans="1:27" x14ac:dyDescent="0.25">
      <c r="A16" s="75" t="s">
        <v>39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07">
        <v>94025.07</v>
      </c>
      <c r="N16" s="75"/>
      <c r="O16" s="108" t="s">
        <v>2</v>
      </c>
      <c r="P16" s="75"/>
      <c r="Q16" s="108">
        <v>111461.8</v>
      </c>
      <c r="R16" s="75"/>
      <c r="S16" s="109">
        <v>118.54</v>
      </c>
      <c r="T16" s="89"/>
      <c r="U16" s="98">
        <v>0</v>
      </c>
      <c r="V16" s="89"/>
      <c r="X16" s="25"/>
    </row>
    <row r="17" spans="1:26" x14ac:dyDescent="0.25">
      <c r="A17" s="75" t="s">
        <v>40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07">
        <v>119900</v>
      </c>
      <c r="N17" s="75"/>
      <c r="O17" s="108" t="s">
        <v>2</v>
      </c>
      <c r="P17" s="75"/>
      <c r="Q17" s="108">
        <v>111386.06</v>
      </c>
      <c r="R17" s="75"/>
      <c r="S17" s="109">
        <v>92.9</v>
      </c>
      <c r="T17" s="89"/>
      <c r="U17" s="98">
        <v>0</v>
      </c>
      <c r="V17" s="89"/>
      <c r="X17" s="25"/>
    </row>
    <row r="18" spans="1:26" x14ac:dyDescent="0.25">
      <c r="A18" s="75" t="s">
        <v>41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107">
        <v>10587.2</v>
      </c>
      <c r="N18" s="75"/>
      <c r="O18" s="108" t="s">
        <v>2</v>
      </c>
      <c r="P18" s="75"/>
      <c r="Q18" s="108">
        <v>23034</v>
      </c>
      <c r="R18" s="75"/>
      <c r="S18" s="109">
        <v>217.56</v>
      </c>
      <c r="T18" s="89"/>
      <c r="U18" s="98">
        <v>0</v>
      </c>
      <c r="V18" s="89"/>
      <c r="X18" s="25"/>
    </row>
    <row r="19" spans="1:26" x14ac:dyDescent="0.25">
      <c r="A19" s="75" t="s">
        <v>42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107">
        <v>10587.2</v>
      </c>
      <c r="N19" s="75"/>
      <c r="O19" s="108" t="s">
        <v>2</v>
      </c>
      <c r="P19" s="75"/>
      <c r="Q19" s="108">
        <v>23034</v>
      </c>
      <c r="R19" s="75"/>
      <c r="S19" s="109">
        <v>217.56</v>
      </c>
      <c r="T19" s="89"/>
      <c r="U19" s="98">
        <v>0</v>
      </c>
      <c r="V19" s="89"/>
      <c r="X19" s="25"/>
    </row>
    <row r="20" spans="1:26" x14ac:dyDescent="0.25">
      <c r="A20" s="96" t="s">
        <v>43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97">
        <v>79659.02</v>
      </c>
      <c r="N20" s="99"/>
      <c r="O20" s="100">
        <v>75434</v>
      </c>
      <c r="P20" s="75"/>
      <c r="Q20" s="100">
        <v>72171.03</v>
      </c>
      <c r="R20" s="75"/>
      <c r="S20" s="98">
        <v>90.6</v>
      </c>
      <c r="T20" s="89"/>
      <c r="U20" s="98">
        <f>Q20/O20*100</f>
        <v>95.674404114855378</v>
      </c>
      <c r="V20" s="89"/>
      <c r="X20" s="24"/>
      <c r="Z20" s="12"/>
    </row>
    <row r="21" spans="1:26" x14ac:dyDescent="0.25">
      <c r="A21" s="101" t="s">
        <v>44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>
        <v>79659.02</v>
      </c>
      <c r="N21" s="103"/>
      <c r="O21" s="104">
        <v>75434</v>
      </c>
      <c r="P21" s="101"/>
      <c r="Q21" s="104">
        <v>72171.03</v>
      </c>
      <c r="R21" s="101"/>
      <c r="S21" s="105">
        <v>90.6</v>
      </c>
      <c r="T21" s="106"/>
      <c r="U21" s="98">
        <f>Q21/O21*100</f>
        <v>95.674404114855378</v>
      </c>
      <c r="V21" s="89"/>
      <c r="X21" s="25"/>
    </row>
    <row r="22" spans="1:26" x14ac:dyDescent="0.25">
      <c r="A22" s="75" t="s">
        <v>45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107">
        <v>79659.02</v>
      </c>
      <c r="N22" s="75"/>
      <c r="O22" s="108" t="s">
        <v>2</v>
      </c>
      <c r="P22" s="75"/>
      <c r="Q22" s="108">
        <v>72171.03</v>
      </c>
      <c r="R22" s="75"/>
      <c r="S22" s="109">
        <v>90.6</v>
      </c>
      <c r="T22" s="89"/>
      <c r="U22" s="98">
        <v>0</v>
      </c>
      <c r="V22" s="89"/>
      <c r="X22" s="25"/>
    </row>
    <row r="23" spans="1:26" ht="27" customHeight="1" x14ac:dyDescent="0.25">
      <c r="A23" s="110" t="s">
        <v>312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97">
        <v>14896.12</v>
      </c>
      <c r="N23" s="99"/>
      <c r="O23" s="100">
        <v>50314</v>
      </c>
      <c r="P23" s="75"/>
      <c r="Q23" s="100">
        <v>52136.480000000003</v>
      </c>
      <c r="R23" s="75"/>
      <c r="S23" s="98">
        <v>350</v>
      </c>
      <c r="T23" s="89"/>
      <c r="U23" s="98">
        <f t="shared" si="0"/>
        <v>103.62221250546568</v>
      </c>
      <c r="V23" s="89"/>
      <c r="X23" s="24"/>
    </row>
    <row r="24" spans="1:26" x14ac:dyDescent="0.25">
      <c r="A24" s="101" t="s">
        <v>46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>
        <v>6955.72</v>
      </c>
      <c r="N24" s="103"/>
      <c r="O24" s="104">
        <v>10351</v>
      </c>
      <c r="P24" s="101"/>
      <c r="Q24" s="104">
        <v>11774.29</v>
      </c>
      <c r="R24" s="101"/>
      <c r="S24" s="105">
        <v>169.27</v>
      </c>
      <c r="T24" s="106"/>
      <c r="U24" s="111">
        <f t="shared" ref="U24" si="2">Q24/O24*100</f>
        <v>113.75026567481403</v>
      </c>
      <c r="V24" s="112"/>
      <c r="X24" s="25"/>
    </row>
    <row r="25" spans="1:26" x14ac:dyDescent="0.25">
      <c r="A25" s="75" t="s">
        <v>47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107">
        <v>1406.63</v>
      </c>
      <c r="N25" s="75"/>
      <c r="O25" s="108" t="s">
        <v>2</v>
      </c>
      <c r="P25" s="75"/>
      <c r="Q25" s="108">
        <v>1260.08</v>
      </c>
      <c r="R25" s="75"/>
      <c r="S25" s="109">
        <v>89.58</v>
      </c>
      <c r="T25" s="89"/>
      <c r="U25" s="88">
        <v>0</v>
      </c>
      <c r="V25" s="113"/>
      <c r="X25" s="25"/>
    </row>
    <row r="26" spans="1:26" x14ac:dyDescent="0.25">
      <c r="A26" s="75" t="s">
        <v>48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107">
        <v>5549.09</v>
      </c>
      <c r="N26" s="75"/>
      <c r="O26" s="108" t="s">
        <v>2</v>
      </c>
      <c r="P26" s="75"/>
      <c r="Q26" s="108">
        <v>10514.21</v>
      </c>
      <c r="R26" s="75"/>
      <c r="S26" s="109">
        <v>189.48</v>
      </c>
      <c r="T26" s="89"/>
      <c r="U26" s="88">
        <v>0</v>
      </c>
      <c r="V26" s="113"/>
      <c r="X26" s="25"/>
    </row>
    <row r="27" spans="1:26" ht="27" customHeight="1" x14ac:dyDescent="0.25">
      <c r="A27" s="114" t="s">
        <v>313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2">
        <v>7940.4</v>
      </c>
      <c r="N27" s="103"/>
      <c r="O27" s="104">
        <v>39963</v>
      </c>
      <c r="P27" s="101"/>
      <c r="Q27" s="104">
        <v>40362.19</v>
      </c>
      <c r="R27" s="101"/>
      <c r="S27" s="105">
        <v>508.31</v>
      </c>
      <c r="T27" s="106"/>
      <c r="U27" s="111">
        <f t="shared" ref="U27" si="3">Q27/O27*100</f>
        <v>100.99889898155794</v>
      </c>
      <c r="V27" s="112"/>
      <c r="X27" s="25"/>
    </row>
    <row r="28" spans="1:26" x14ac:dyDescent="0.25">
      <c r="A28" s="75" t="s">
        <v>49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107">
        <v>7940.4</v>
      </c>
      <c r="N28" s="75"/>
      <c r="O28" s="108" t="s">
        <v>2</v>
      </c>
      <c r="P28" s="75"/>
      <c r="Q28" s="108">
        <v>16040.92</v>
      </c>
      <c r="R28" s="75"/>
      <c r="S28" s="109">
        <v>202.02</v>
      </c>
      <c r="T28" s="89"/>
      <c r="U28" s="98">
        <v>0</v>
      </c>
      <c r="V28" s="89"/>
      <c r="X28" s="25"/>
    </row>
    <row r="29" spans="1:26" x14ac:dyDescent="0.25">
      <c r="A29" s="75" t="s">
        <v>50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108" t="s">
        <v>2</v>
      </c>
      <c r="N29" s="75"/>
      <c r="O29" s="108" t="s">
        <v>2</v>
      </c>
      <c r="P29" s="75"/>
      <c r="Q29" s="108">
        <v>24321.27</v>
      </c>
      <c r="R29" s="75"/>
      <c r="S29" s="109">
        <v>0</v>
      </c>
      <c r="T29" s="89"/>
      <c r="U29" s="98">
        <v>0</v>
      </c>
      <c r="V29" s="89"/>
      <c r="X29" s="25"/>
    </row>
    <row r="30" spans="1:26" s="13" customFormat="1" x14ac:dyDescent="0.25">
      <c r="A30" s="117" t="s">
        <v>301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97">
        <f>M31</f>
        <v>1046277.84</v>
      </c>
      <c r="N30" s="97"/>
      <c r="O30" s="102">
        <v>1417910</v>
      </c>
      <c r="P30" s="102"/>
      <c r="Q30" s="97">
        <v>1307834.18</v>
      </c>
      <c r="R30" s="97"/>
      <c r="S30" s="118">
        <f>Q30/M30*100</f>
        <v>124.99874603097778</v>
      </c>
      <c r="T30" s="89"/>
      <c r="U30" s="98">
        <f>Q30/O30*100</f>
        <v>92.23675550634384</v>
      </c>
      <c r="V30" s="89"/>
      <c r="W30" s="119"/>
      <c r="X30" s="120"/>
      <c r="Y30" s="21"/>
    </row>
    <row r="31" spans="1:26" s="14" customFormat="1" ht="27.75" customHeight="1" x14ac:dyDescent="0.25">
      <c r="A31" s="114" t="s">
        <v>302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>
        <f>M32+M33</f>
        <v>1046277.84</v>
      </c>
      <c r="N31" s="102"/>
      <c r="O31" s="102">
        <v>1417910</v>
      </c>
      <c r="P31" s="102"/>
      <c r="Q31" s="102">
        <v>1307834.18</v>
      </c>
      <c r="R31" s="102"/>
      <c r="S31" s="121">
        <f t="shared" ref="S31:S33" si="4">Q31/M31*100</f>
        <v>124.99874603097778</v>
      </c>
      <c r="T31" s="106"/>
      <c r="U31" s="111">
        <f t="shared" si="0"/>
        <v>92.23675550634384</v>
      </c>
      <c r="V31" s="112"/>
      <c r="W31" s="118"/>
      <c r="X31" s="89"/>
    </row>
    <row r="32" spans="1:26" s="14" customFormat="1" x14ac:dyDescent="0.25">
      <c r="A32" s="75" t="s">
        <v>303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97">
        <v>1011056.1</v>
      </c>
      <c r="N32" s="97"/>
      <c r="O32" s="97"/>
      <c r="P32" s="97"/>
      <c r="Q32" s="97">
        <v>1259534.18</v>
      </c>
      <c r="R32" s="97"/>
      <c r="S32" s="118">
        <f t="shared" si="4"/>
        <v>124.57609226629462</v>
      </c>
      <c r="T32" s="89"/>
      <c r="U32" s="122">
        <v>0</v>
      </c>
      <c r="V32" s="113"/>
      <c r="W32" s="118"/>
      <c r="X32" s="89"/>
    </row>
    <row r="33" spans="1:25" x14ac:dyDescent="0.25">
      <c r="A33" s="75" t="s">
        <v>304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102">
        <f>29999.36+600+4622.38</f>
        <v>35221.74</v>
      </c>
      <c r="N33" s="102"/>
      <c r="O33" s="102"/>
      <c r="P33" s="102"/>
      <c r="Q33" s="102">
        <v>48300</v>
      </c>
      <c r="R33" s="102"/>
      <c r="S33" s="118">
        <f t="shared" si="4"/>
        <v>137.13121498256476</v>
      </c>
      <c r="T33" s="89"/>
      <c r="U33" s="111">
        <v>0</v>
      </c>
      <c r="V33" s="112"/>
      <c r="W33" s="118"/>
      <c r="X33" s="89"/>
    </row>
    <row r="34" spans="1:25" x14ac:dyDescent="0.25">
      <c r="A34" s="96" t="s">
        <v>51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100" t="s">
        <v>2</v>
      </c>
      <c r="N34" s="75"/>
      <c r="O34" s="100">
        <v>500</v>
      </c>
      <c r="P34" s="75"/>
      <c r="Q34" s="100">
        <v>500</v>
      </c>
      <c r="R34" s="75"/>
      <c r="S34" s="98">
        <v>0</v>
      </c>
      <c r="T34" s="89"/>
      <c r="U34" s="98">
        <f t="shared" si="0"/>
        <v>100</v>
      </c>
      <c r="V34" s="89"/>
      <c r="X34" s="23"/>
    </row>
    <row r="35" spans="1:25" x14ac:dyDescent="0.25">
      <c r="A35" s="101" t="s">
        <v>52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4" t="s">
        <v>2</v>
      </c>
      <c r="N35" s="101"/>
      <c r="O35" s="104">
        <v>500</v>
      </c>
      <c r="P35" s="101"/>
      <c r="Q35" s="104">
        <v>500</v>
      </c>
      <c r="R35" s="101"/>
      <c r="S35" s="105">
        <v>0</v>
      </c>
      <c r="T35" s="106"/>
      <c r="U35" s="98">
        <f t="shared" ref="U35" si="5">Q35/O35*100</f>
        <v>100</v>
      </c>
      <c r="V35" s="89"/>
    </row>
    <row r="36" spans="1:25" x14ac:dyDescent="0.25">
      <c r="A36" s="75" t="s">
        <v>53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108" t="s">
        <v>2</v>
      </c>
      <c r="N36" s="75"/>
      <c r="O36" s="108" t="s">
        <v>2</v>
      </c>
      <c r="P36" s="75"/>
      <c r="Q36" s="108">
        <v>500</v>
      </c>
      <c r="R36" s="75"/>
      <c r="S36" s="109">
        <v>0</v>
      </c>
      <c r="T36" s="89"/>
      <c r="U36" s="98">
        <v>0</v>
      </c>
      <c r="V36" s="89"/>
    </row>
    <row r="37" spans="1:25" x14ac:dyDescent="0.25">
      <c r="A37" s="96" t="s">
        <v>22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100">
        <v>1207611.23</v>
      </c>
      <c r="N37" s="75"/>
      <c r="O37" s="100">
        <v>1651685</v>
      </c>
      <c r="P37" s="75"/>
      <c r="Q37" s="100">
        <v>1611203.05</v>
      </c>
      <c r="R37" s="75"/>
      <c r="S37" s="115">
        <v>133.41999999999999</v>
      </c>
      <c r="T37" s="75"/>
      <c r="U37" s="115">
        <v>97.55</v>
      </c>
      <c r="V37" s="75"/>
      <c r="Y37" s="12"/>
    </row>
    <row r="38" spans="1:25" x14ac:dyDescent="0.25">
      <c r="A38" s="96" t="s">
        <v>54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100">
        <v>1015329</v>
      </c>
      <c r="N38" s="75"/>
      <c r="O38" s="100">
        <v>1385210</v>
      </c>
      <c r="P38" s="75"/>
      <c r="Q38" s="100">
        <v>1376842.53</v>
      </c>
      <c r="R38" s="75"/>
      <c r="S38" s="115">
        <v>135.61000000000001</v>
      </c>
      <c r="T38" s="75"/>
      <c r="U38" s="115">
        <v>99.4</v>
      </c>
      <c r="V38" s="75"/>
      <c r="Y38" s="12"/>
    </row>
    <row r="39" spans="1:25" x14ac:dyDescent="0.25">
      <c r="A39" s="75" t="s">
        <v>55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108">
        <v>785529.22</v>
      </c>
      <c r="N39" s="75"/>
      <c r="O39" s="108" t="s">
        <v>2</v>
      </c>
      <c r="P39" s="75"/>
      <c r="Q39" s="108">
        <v>1092272.1200000001</v>
      </c>
      <c r="R39" s="75"/>
      <c r="S39" s="116">
        <v>139.05000000000001</v>
      </c>
      <c r="T39" s="75"/>
      <c r="U39" s="116">
        <v>0</v>
      </c>
      <c r="V39" s="75"/>
    </row>
    <row r="40" spans="1:25" x14ac:dyDescent="0.25">
      <c r="A40" s="75" t="s">
        <v>56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108">
        <v>780727.92</v>
      </c>
      <c r="N40" s="75"/>
      <c r="O40" s="108" t="s">
        <v>2</v>
      </c>
      <c r="P40" s="75"/>
      <c r="Q40" s="108">
        <v>1087218.1200000001</v>
      </c>
      <c r="R40" s="75"/>
      <c r="S40" s="116">
        <v>139.26</v>
      </c>
      <c r="T40" s="75"/>
      <c r="U40" s="116">
        <v>0</v>
      </c>
      <c r="V40" s="75"/>
    </row>
    <row r="41" spans="1:25" x14ac:dyDescent="0.25">
      <c r="A41" s="75" t="s">
        <v>57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108">
        <v>4801.3</v>
      </c>
      <c r="N41" s="75"/>
      <c r="O41" s="108" t="s">
        <v>2</v>
      </c>
      <c r="P41" s="75"/>
      <c r="Q41" s="108">
        <v>5054</v>
      </c>
      <c r="R41" s="75"/>
      <c r="S41" s="116">
        <v>105.26</v>
      </c>
      <c r="T41" s="75"/>
      <c r="U41" s="116">
        <v>0</v>
      </c>
      <c r="V41" s="75"/>
    </row>
    <row r="42" spans="1:25" x14ac:dyDescent="0.25">
      <c r="A42" s="75" t="s">
        <v>58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108">
        <v>104486.94</v>
      </c>
      <c r="N42" s="75"/>
      <c r="O42" s="108" t="s">
        <v>2</v>
      </c>
      <c r="P42" s="75"/>
      <c r="Q42" s="108">
        <v>108735.4</v>
      </c>
      <c r="R42" s="75"/>
      <c r="S42" s="116">
        <v>104.07</v>
      </c>
      <c r="T42" s="75"/>
      <c r="U42" s="116">
        <v>0</v>
      </c>
      <c r="V42" s="75"/>
    </row>
    <row r="43" spans="1:25" x14ac:dyDescent="0.25">
      <c r="A43" s="75" t="s">
        <v>59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108">
        <v>104486.94</v>
      </c>
      <c r="N43" s="75"/>
      <c r="O43" s="108" t="s">
        <v>2</v>
      </c>
      <c r="P43" s="75"/>
      <c r="Q43" s="108">
        <v>108735.4</v>
      </c>
      <c r="R43" s="75"/>
      <c r="S43" s="116">
        <v>104.07</v>
      </c>
      <c r="T43" s="75"/>
      <c r="U43" s="116">
        <v>0</v>
      </c>
      <c r="V43" s="75"/>
    </row>
    <row r="44" spans="1:25" x14ac:dyDescent="0.25">
      <c r="A44" s="75" t="s">
        <v>60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108">
        <v>125312.84</v>
      </c>
      <c r="N44" s="75"/>
      <c r="O44" s="108" t="s">
        <v>2</v>
      </c>
      <c r="P44" s="75"/>
      <c r="Q44" s="108">
        <v>175835.01</v>
      </c>
      <c r="R44" s="75"/>
      <c r="S44" s="116">
        <v>140.32</v>
      </c>
      <c r="T44" s="75"/>
      <c r="U44" s="116">
        <v>0</v>
      </c>
      <c r="V44" s="75"/>
    </row>
    <row r="45" spans="1:25" x14ac:dyDescent="0.25">
      <c r="A45" s="75" t="s">
        <v>61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108">
        <v>138.6</v>
      </c>
      <c r="N45" s="75"/>
      <c r="O45" s="108" t="s">
        <v>2</v>
      </c>
      <c r="P45" s="75"/>
      <c r="Q45" s="108" t="s">
        <v>2</v>
      </c>
      <c r="R45" s="75"/>
      <c r="S45" s="116">
        <v>0</v>
      </c>
      <c r="T45" s="75"/>
      <c r="U45" s="116">
        <v>0</v>
      </c>
      <c r="V45" s="75"/>
    </row>
    <row r="46" spans="1:25" x14ac:dyDescent="0.25">
      <c r="A46" s="75" t="s">
        <v>62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108">
        <v>125174.24</v>
      </c>
      <c r="N46" s="75"/>
      <c r="O46" s="108" t="s">
        <v>2</v>
      </c>
      <c r="P46" s="75"/>
      <c r="Q46" s="108">
        <v>175835.01</v>
      </c>
      <c r="R46" s="75"/>
      <c r="S46" s="116">
        <v>140.47</v>
      </c>
      <c r="T46" s="75"/>
      <c r="U46" s="116">
        <v>0</v>
      </c>
      <c r="V46" s="75"/>
    </row>
    <row r="47" spans="1:25" x14ac:dyDescent="0.25">
      <c r="A47" s="96" t="s">
        <v>63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100">
        <v>192282.23</v>
      </c>
      <c r="N47" s="75"/>
      <c r="O47" s="100">
        <v>266269</v>
      </c>
      <c r="P47" s="75"/>
      <c r="Q47" s="100">
        <v>234170.99</v>
      </c>
      <c r="R47" s="75"/>
      <c r="S47" s="115">
        <v>121.79</v>
      </c>
      <c r="T47" s="75"/>
      <c r="U47" s="115">
        <v>87.95</v>
      </c>
      <c r="V47" s="75"/>
      <c r="X47" s="12"/>
    </row>
    <row r="48" spans="1:25" x14ac:dyDescent="0.25">
      <c r="A48" s="75" t="s">
        <v>64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108">
        <v>31796.11</v>
      </c>
      <c r="N48" s="75"/>
      <c r="O48" s="108" t="s">
        <v>2</v>
      </c>
      <c r="P48" s="75"/>
      <c r="Q48" s="108">
        <v>49374.68</v>
      </c>
      <c r="R48" s="75"/>
      <c r="S48" s="116">
        <v>155.29</v>
      </c>
      <c r="T48" s="75"/>
      <c r="U48" s="116">
        <v>0</v>
      </c>
      <c r="V48" s="75"/>
    </row>
    <row r="49" spans="1:22" x14ac:dyDescent="0.25">
      <c r="A49" s="75" t="s">
        <v>65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108">
        <v>3046.23</v>
      </c>
      <c r="N49" s="75"/>
      <c r="O49" s="108" t="s">
        <v>2</v>
      </c>
      <c r="P49" s="75"/>
      <c r="Q49" s="108">
        <v>2838.8</v>
      </c>
      <c r="R49" s="75"/>
      <c r="S49" s="116">
        <v>93.19</v>
      </c>
      <c r="T49" s="75"/>
      <c r="U49" s="116">
        <v>0</v>
      </c>
      <c r="V49" s="75"/>
    </row>
    <row r="50" spans="1:22" x14ac:dyDescent="0.25">
      <c r="A50" s="75" t="s">
        <v>66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108">
        <v>27788.959999999999</v>
      </c>
      <c r="N50" s="75"/>
      <c r="O50" s="108" t="s">
        <v>2</v>
      </c>
      <c r="P50" s="75"/>
      <c r="Q50" s="108">
        <v>31826</v>
      </c>
      <c r="R50" s="75"/>
      <c r="S50" s="116">
        <v>114.53</v>
      </c>
      <c r="T50" s="75"/>
      <c r="U50" s="116">
        <v>0</v>
      </c>
      <c r="V50" s="75"/>
    </row>
    <row r="51" spans="1:22" x14ac:dyDescent="0.25">
      <c r="A51" s="75" t="s">
        <v>67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108">
        <v>896.42</v>
      </c>
      <c r="N51" s="75"/>
      <c r="O51" s="108" t="s">
        <v>2</v>
      </c>
      <c r="P51" s="75"/>
      <c r="Q51" s="108">
        <v>14709.88</v>
      </c>
      <c r="R51" s="75"/>
      <c r="S51" s="116">
        <v>1640.96</v>
      </c>
      <c r="T51" s="75"/>
      <c r="U51" s="116">
        <v>0</v>
      </c>
      <c r="V51" s="75"/>
    </row>
    <row r="52" spans="1:22" x14ac:dyDescent="0.25">
      <c r="A52" s="75" t="s">
        <v>68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108">
        <v>64.5</v>
      </c>
      <c r="N52" s="75"/>
      <c r="O52" s="108" t="s">
        <v>2</v>
      </c>
      <c r="P52" s="75"/>
      <c r="Q52" s="108" t="s">
        <v>2</v>
      </c>
      <c r="R52" s="75"/>
      <c r="S52" s="116">
        <v>0</v>
      </c>
      <c r="T52" s="75"/>
      <c r="U52" s="116">
        <v>0</v>
      </c>
      <c r="V52" s="75"/>
    </row>
    <row r="53" spans="1:22" x14ac:dyDescent="0.25">
      <c r="A53" s="75" t="s">
        <v>69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108">
        <v>65935.94</v>
      </c>
      <c r="N53" s="75"/>
      <c r="O53" s="108" t="s">
        <v>2</v>
      </c>
      <c r="P53" s="75"/>
      <c r="Q53" s="108">
        <v>68911.070000000007</v>
      </c>
      <c r="R53" s="75"/>
      <c r="S53" s="116">
        <v>104.51</v>
      </c>
      <c r="T53" s="75"/>
      <c r="U53" s="116">
        <v>0</v>
      </c>
      <c r="V53" s="75"/>
    </row>
    <row r="54" spans="1:22" x14ac:dyDescent="0.25">
      <c r="A54" s="75" t="s">
        <v>70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108">
        <v>19335.689999999999</v>
      </c>
      <c r="N54" s="75"/>
      <c r="O54" s="108" t="s">
        <v>2</v>
      </c>
      <c r="P54" s="75"/>
      <c r="Q54" s="108">
        <v>18251.099999999999</v>
      </c>
      <c r="R54" s="75"/>
      <c r="S54" s="116">
        <v>94.39</v>
      </c>
      <c r="T54" s="75"/>
      <c r="U54" s="116">
        <v>0</v>
      </c>
      <c r="V54" s="75"/>
    </row>
    <row r="55" spans="1:22" x14ac:dyDescent="0.25">
      <c r="A55" s="75" t="s">
        <v>71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108">
        <v>43053.08</v>
      </c>
      <c r="N55" s="75"/>
      <c r="O55" s="108" t="s">
        <v>2</v>
      </c>
      <c r="P55" s="75"/>
      <c r="Q55" s="108">
        <v>49291.97</v>
      </c>
      <c r="R55" s="75"/>
      <c r="S55" s="116">
        <v>114.49</v>
      </c>
      <c r="T55" s="75"/>
      <c r="U55" s="116">
        <v>0</v>
      </c>
      <c r="V55" s="75"/>
    </row>
    <row r="56" spans="1:22" x14ac:dyDescent="0.25">
      <c r="A56" s="75" t="s">
        <v>72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108">
        <v>550.20000000000005</v>
      </c>
      <c r="N56" s="75"/>
      <c r="O56" s="108" t="s">
        <v>2</v>
      </c>
      <c r="P56" s="75"/>
      <c r="Q56" s="108">
        <v>827.88</v>
      </c>
      <c r="R56" s="75"/>
      <c r="S56" s="116">
        <v>150.47</v>
      </c>
      <c r="T56" s="75"/>
      <c r="U56" s="116">
        <v>0</v>
      </c>
      <c r="V56" s="75"/>
    </row>
    <row r="57" spans="1:22" x14ac:dyDescent="0.25">
      <c r="A57" s="75" t="s">
        <v>73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108">
        <v>2702.5</v>
      </c>
      <c r="N57" s="75"/>
      <c r="O57" s="108" t="s">
        <v>2</v>
      </c>
      <c r="P57" s="75"/>
      <c r="Q57" s="108">
        <v>516.22</v>
      </c>
      <c r="R57" s="75"/>
      <c r="S57" s="116">
        <v>19.100000000000001</v>
      </c>
      <c r="T57" s="75"/>
      <c r="U57" s="116">
        <v>0</v>
      </c>
      <c r="V57" s="75"/>
    </row>
    <row r="58" spans="1:22" x14ac:dyDescent="0.25">
      <c r="A58" s="75" t="s">
        <v>74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108">
        <v>294.47000000000003</v>
      </c>
      <c r="N58" s="75"/>
      <c r="O58" s="108" t="s">
        <v>2</v>
      </c>
      <c r="P58" s="75"/>
      <c r="Q58" s="108">
        <v>23.9</v>
      </c>
      <c r="R58" s="75"/>
      <c r="S58" s="116">
        <v>8.1199999999999992</v>
      </c>
      <c r="T58" s="75"/>
      <c r="U58" s="116">
        <v>0</v>
      </c>
      <c r="V58" s="75"/>
    </row>
    <row r="59" spans="1:22" x14ac:dyDescent="0.25">
      <c r="A59" s="75" t="s">
        <v>75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108">
        <v>81405.759999999995</v>
      </c>
      <c r="N59" s="75"/>
      <c r="O59" s="108" t="s">
        <v>2</v>
      </c>
      <c r="P59" s="75"/>
      <c r="Q59" s="108">
        <v>101822.82</v>
      </c>
      <c r="R59" s="75"/>
      <c r="S59" s="116">
        <v>125.08</v>
      </c>
      <c r="T59" s="75"/>
      <c r="U59" s="116">
        <v>0</v>
      </c>
      <c r="V59" s="75"/>
    </row>
    <row r="60" spans="1:22" x14ac:dyDescent="0.25">
      <c r="A60" s="75" t="s">
        <v>76</v>
      </c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108">
        <v>4086.69</v>
      </c>
      <c r="N60" s="75"/>
      <c r="O60" s="108" t="s">
        <v>2</v>
      </c>
      <c r="P60" s="75"/>
      <c r="Q60" s="108">
        <v>3721.02</v>
      </c>
      <c r="R60" s="75"/>
      <c r="S60" s="116">
        <v>91.05</v>
      </c>
      <c r="T60" s="75"/>
      <c r="U60" s="116">
        <v>0</v>
      </c>
      <c r="V60" s="75"/>
    </row>
    <row r="61" spans="1:22" x14ac:dyDescent="0.25">
      <c r="A61" s="75" t="s">
        <v>77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108">
        <v>14386.91</v>
      </c>
      <c r="N61" s="75"/>
      <c r="O61" s="108" t="s">
        <v>2</v>
      </c>
      <c r="P61" s="75"/>
      <c r="Q61" s="108">
        <v>13025.22</v>
      </c>
      <c r="R61" s="75"/>
      <c r="S61" s="116">
        <v>90.54</v>
      </c>
      <c r="T61" s="75"/>
      <c r="U61" s="116">
        <v>0</v>
      </c>
      <c r="V61" s="75"/>
    </row>
    <row r="62" spans="1:22" x14ac:dyDescent="0.25">
      <c r="A62" s="75" t="s">
        <v>78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108">
        <v>2555.64</v>
      </c>
      <c r="N62" s="75"/>
      <c r="O62" s="108" t="s">
        <v>2</v>
      </c>
      <c r="P62" s="75"/>
      <c r="Q62" s="108">
        <v>2536.8000000000002</v>
      </c>
      <c r="R62" s="75"/>
      <c r="S62" s="116">
        <v>99.26</v>
      </c>
      <c r="T62" s="75"/>
      <c r="U62" s="116">
        <v>0</v>
      </c>
      <c r="V62" s="75"/>
    </row>
    <row r="63" spans="1:22" x14ac:dyDescent="0.25">
      <c r="A63" s="75" t="s">
        <v>79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108">
        <v>4700.8</v>
      </c>
      <c r="N63" s="75"/>
      <c r="O63" s="108" t="s">
        <v>2</v>
      </c>
      <c r="P63" s="75"/>
      <c r="Q63" s="108">
        <v>5393.53</v>
      </c>
      <c r="R63" s="75"/>
      <c r="S63" s="116">
        <v>114.74</v>
      </c>
      <c r="T63" s="75"/>
      <c r="U63" s="116">
        <v>0</v>
      </c>
      <c r="V63" s="75"/>
    </row>
    <row r="64" spans="1:22" x14ac:dyDescent="0.25">
      <c r="A64" s="75" t="s">
        <v>80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108">
        <v>630.63</v>
      </c>
      <c r="N64" s="75"/>
      <c r="O64" s="108" t="s">
        <v>2</v>
      </c>
      <c r="P64" s="75"/>
      <c r="Q64" s="108">
        <v>6781.88</v>
      </c>
      <c r="R64" s="75"/>
      <c r="S64" s="116">
        <v>1075.4100000000001</v>
      </c>
      <c r="T64" s="75"/>
      <c r="U64" s="116">
        <v>0</v>
      </c>
      <c r="V64" s="75"/>
    </row>
    <row r="65" spans="1:22" x14ac:dyDescent="0.25">
      <c r="A65" s="75" t="s">
        <v>81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108">
        <v>12241.34</v>
      </c>
      <c r="N65" s="75"/>
      <c r="O65" s="108" t="s">
        <v>2</v>
      </c>
      <c r="P65" s="75"/>
      <c r="Q65" s="108" t="s">
        <v>2</v>
      </c>
      <c r="R65" s="75"/>
      <c r="S65" s="116">
        <v>0</v>
      </c>
      <c r="T65" s="75"/>
      <c r="U65" s="116">
        <v>0</v>
      </c>
      <c r="V65" s="75"/>
    </row>
    <row r="66" spans="1:22" x14ac:dyDescent="0.25">
      <c r="A66" s="75" t="s">
        <v>82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108">
        <v>11586.03</v>
      </c>
      <c r="N66" s="75"/>
      <c r="O66" s="108" t="s">
        <v>2</v>
      </c>
      <c r="P66" s="75"/>
      <c r="Q66" s="108">
        <v>30057.83</v>
      </c>
      <c r="R66" s="75"/>
      <c r="S66" s="116">
        <v>259.43</v>
      </c>
      <c r="T66" s="75"/>
      <c r="U66" s="116">
        <v>0</v>
      </c>
      <c r="V66" s="75"/>
    </row>
    <row r="67" spans="1:22" x14ac:dyDescent="0.25">
      <c r="A67" s="75" t="s">
        <v>83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108">
        <v>25416.29</v>
      </c>
      <c r="N67" s="75"/>
      <c r="O67" s="108" t="s">
        <v>2</v>
      </c>
      <c r="P67" s="75"/>
      <c r="Q67" s="108">
        <v>26884.68</v>
      </c>
      <c r="R67" s="75"/>
      <c r="S67" s="116">
        <v>105.78</v>
      </c>
      <c r="T67" s="75"/>
      <c r="U67" s="116">
        <v>0</v>
      </c>
      <c r="V67" s="75"/>
    </row>
    <row r="68" spans="1:22" x14ac:dyDescent="0.25">
      <c r="A68" s="75" t="s">
        <v>84</v>
      </c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108">
        <v>5801.43</v>
      </c>
      <c r="N68" s="75"/>
      <c r="O68" s="108" t="s">
        <v>2</v>
      </c>
      <c r="P68" s="75"/>
      <c r="Q68" s="108">
        <v>13421.86</v>
      </c>
      <c r="R68" s="75"/>
      <c r="S68" s="116">
        <v>231.35</v>
      </c>
      <c r="T68" s="75"/>
      <c r="U68" s="116">
        <v>0</v>
      </c>
      <c r="V68" s="75"/>
    </row>
    <row r="69" spans="1:22" x14ac:dyDescent="0.25">
      <c r="A69" s="75" t="s">
        <v>85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108">
        <v>13144.42</v>
      </c>
      <c r="N69" s="75"/>
      <c r="O69" s="108" t="s">
        <v>2</v>
      </c>
      <c r="P69" s="75"/>
      <c r="Q69" s="108">
        <v>14062.42</v>
      </c>
      <c r="R69" s="75"/>
      <c r="S69" s="116">
        <v>106.98</v>
      </c>
      <c r="T69" s="75"/>
      <c r="U69" s="116">
        <v>0</v>
      </c>
      <c r="V69" s="75"/>
    </row>
    <row r="70" spans="1:22" x14ac:dyDescent="0.25">
      <c r="A70" s="75" t="s">
        <v>86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108">
        <v>3753.9</v>
      </c>
      <c r="N70" s="75"/>
      <c r="O70" s="108" t="s">
        <v>2</v>
      </c>
      <c r="P70" s="75"/>
      <c r="Q70" s="108">
        <v>2743.76</v>
      </c>
      <c r="R70" s="75"/>
      <c r="S70" s="116">
        <v>73.09</v>
      </c>
      <c r="T70" s="75"/>
      <c r="U70" s="116">
        <v>0</v>
      </c>
      <c r="V70" s="75"/>
    </row>
    <row r="71" spans="1:22" x14ac:dyDescent="0.25">
      <c r="A71" s="75" t="s">
        <v>87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108">
        <v>5977.34</v>
      </c>
      <c r="N71" s="75"/>
      <c r="O71" s="108" t="s">
        <v>2</v>
      </c>
      <c r="P71" s="75"/>
      <c r="Q71" s="108">
        <v>4857.1499999999996</v>
      </c>
      <c r="R71" s="75"/>
      <c r="S71" s="116">
        <v>81.260000000000005</v>
      </c>
      <c r="T71" s="75"/>
      <c r="U71" s="116">
        <v>0</v>
      </c>
      <c r="V71" s="75"/>
    </row>
    <row r="72" spans="1:22" x14ac:dyDescent="0.25">
      <c r="A72" s="75" t="s">
        <v>88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108">
        <v>2150.02</v>
      </c>
      <c r="N72" s="75"/>
      <c r="O72" s="108" t="s">
        <v>2</v>
      </c>
      <c r="P72" s="75"/>
      <c r="Q72" s="108">
        <v>5158.58</v>
      </c>
      <c r="R72" s="75"/>
      <c r="S72" s="116">
        <v>239.93</v>
      </c>
      <c r="T72" s="75"/>
      <c r="U72" s="116">
        <v>0</v>
      </c>
      <c r="V72" s="75"/>
    </row>
    <row r="73" spans="1:22" x14ac:dyDescent="0.25">
      <c r="A73" s="75" t="s">
        <v>89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108">
        <v>194.89</v>
      </c>
      <c r="N73" s="75"/>
      <c r="O73" s="108" t="s">
        <v>2</v>
      </c>
      <c r="P73" s="75"/>
      <c r="Q73" s="108">
        <v>105</v>
      </c>
      <c r="R73" s="75"/>
      <c r="S73" s="116">
        <v>53.88</v>
      </c>
      <c r="T73" s="75"/>
      <c r="U73" s="116">
        <v>0</v>
      </c>
      <c r="V73" s="75"/>
    </row>
    <row r="74" spans="1:22" x14ac:dyDescent="0.25">
      <c r="A74" s="75" t="s">
        <v>90</v>
      </c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108">
        <v>893.87</v>
      </c>
      <c r="N74" s="75"/>
      <c r="O74" s="108" t="s">
        <v>2</v>
      </c>
      <c r="P74" s="75"/>
      <c r="Q74" s="108">
        <v>1054.99</v>
      </c>
      <c r="R74" s="75"/>
      <c r="S74" s="116">
        <v>118.02</v>
      </c>
      <c r="T74" s="75"/>
      <c r="U74" s="116">
        <v>0</v>
      </c>
      <c r="V74" s="75"/>
    </row>
    <row r="75" spans="1:22" x14ac:dyDescent="0.25">
      <c r="A75" s="75" t="s">
        <v>91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108">
        <v>174.4</v>
      </c>
      <c r="N75" s="75"/>
      <c r="O75" s="108" t="s">
        <v>2</v>
      </c>
      <c r="P75" s="75"/>
      <c r="Q75" s="108">
        <v>142.94</v>
      </c>
      <c r="R75" s="75"/>
      <c r="S75" s="116">
        <v>81.96</v>
      </c>
      <c r="T75" s="75"/>
      <c r="U75" s="116">
        <v>0</v>
      </c>
      <c r="V75" s="75"/>
    </row>
    <row r="76" spans="1:22" x14ac:dyDescent="0.25">
      <c r="A76" s="96" t="s">
        <v>92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100" t="s">
        <v>2</v>
      </c>
      <c r="N76" s="75"/>
      <c r="O76" s="100">
        <v>206</v>
      </c>
      <c r="P76" s="75"/>
      <c r="Q76" s="100">
        <v>189.53</v>
      </c>
      <c r="R76" s="75"/>
      <c r="S76" s="115">
        <v>0</v>
      </c>
      <c r="T76" s="75"/>
      <c r="U76" s="115">
        <v>92</v>
      </c>
      <c r="V76" s="75"/>
    </row>
    <row r="77" spans="1:22" x14ac:dyDescent="0.25">
      <c r="A77" s="75" t="s">
        <v>93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108" t="s">
        <v>2</v>
      </c>
      <c r="N77" s="75"/>
      <c r="O77" s="108" t="s">
        <v>2</v>
      </c>
      <c r="P77" s="75"/>
      <c r="Q77" s="108">
        <v>189.53</v>
      </c>
      <c r="R77" s="75"/>
      <c r="S77" s="116">
        <v>0</v>
      </c>
      <c r="T77" s="75"/>
      <c r="U77" s="116">
        <v>0</v>
      </c>
      <c r="V77" s="75"/>
    </row>
    <row r="78" spans="1:22" x14ac:dyDescent="0.25">
      <c r="A78" s="75" t="s">
        <v>94</v>
      </c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108" t="s">
        <v>2</v>
      </c>
      <c r="N78" s="75"/>
      <c r="O78" s="108" t="s">
        <v>2</v>
      </c>
      <c r="P78" s="75"/>
      <c r="Q78" s="108">
        <v>187.74</v>
      </c>
      <c r="R78" s="75"/>
      <c r="S78" s="116">
        <v>0</v>
      </c>
      <c r="T78" s="75"/>
      <c r="U78" s="116">
        <v>0</v>
      </c>
      <c r="V78" s="75"/>
    </row>
    <row r="79" spans="1:22" x14ac:dyDescent="0.25">
      <c r="A79" s="75" t="s">
        <v>95</v>
      </c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108" t="s">
        <v>2</v>
      </c>
      <c r="N79" s="75"/>
      <c r="O79" s="108" t="s">
        <v>2</v>
      </c>
      <c r="P79" s="75"/>
      <c r="Q79" s="108">
        <v>0.01</v>
      </c>
      <c r="R79" s="75"/>
      <c r="S79" s="116">
        <v>0</v>
      </c>
      <c r="T79" s="75"/>
      <c r="U79" s="116">
        <v>0</v>
      </c>
      <c r="V79" s="75"/>
    </row>
    <row r="80" spans="1:22" x14ac:dyDescent="0.25">
      <c r="A80" s="75" t="s">
        <v>96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108" t="s">
        <v>2</v>
      </c>
      <c r="N80" s="75"/>
      <c r="O80" s="108" t="s">
        <v>2</v>
      </c>
      <c r="P80" s="75"/>
      <c r="Q80" s="108">
        <v>1.78</v>
      </c>
      <c r="R80" s="75"/>
      <c r="S80" s="116">
        <v>0</v>
      </c>
      <c r="T80" s="75"/>
      <c r="U80" s="116">
        <v>0</v>
      </c>
      <c r="V80" s="75"/>
    </row>
    <row r="81" spans="1:24" x14ac:dyDescent="0.25">
      <c r="A81" s="96" t="s">
        <v>23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100">
        <v>160671.76</v>
      </c>
      <c r="N81" s="75"/>
      <c r="O81" s="100">
        <v>205073</v>
      </c>
      <c r="P81" s="75"/>
      <c r="Q81" s="100">
        <v>205341.45</v>
      </c>
      <c r="R81" s="75"/>
      <c r="S81" s="115">
        <v>127.8</v>
      </c>
      <c r="T81" s="75"/>
      <c r="U81" s="115">
        <v>100.13</v>
      </c>
      <c r="V81" s="75"/>
      <c r="X81" s="12"/>
    </row>
    <row r="82" spans="1:24" x14ac:dyDescent="0.25">
      <c r="A82" s="96" t="s">
        <v>97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100">
        <v>142373.38</v>
      </c>
      <c r="N82" s="75"/>
      <c r="O82" s="100">
        <v>196620</v>
      </c>
      <c r="P82" s="75"/>
      <c r="Q82" s="100">
        <v>196888.2</v>
      </c>
      <c r="R82" s="75"/>
      <c r="S82" s="115">
        <v>138.29</v>
      </c>
      <c r="T82" s="75"/>
      <c r="U82" s="115">
        <v>100.14</v>
      </c>
      <c r="V82" s="75"/>
    </row>
    <row r="83" spans="1:24" x14ac:dyDescent="0.25">
      <c r="A83" s="75" t="s">
        <v>98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108">
        <v>3983.09</v>
      </c>
      <c r="N83" s="75"/>
      <c r="O83" s="108" t="s">
        <v>2</v>
      </c>
      <c r="P83" s="75"/>
      <c r="Q83" s="108">
        <v>59450.58</v>
      </c>
      <c r="R83" s="75"/>
      <c r="S83" s="116">
        <v>1492.57</v>
      </c>
      <c r="T83" s="75"/>
      <c r="U83" s="116">
        <v>0</v>
      </c>
      <c r="V83" s="75"/>
    </row>
    <row r="84" spans="1:24" x14ac:dyDescent="0.25">
      <c r="A84" s="75" t="s">
        <v>99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108">
        <v>3829.99</v>
      </c>
      <c r="N84" s="75"/>
      <c r="O84" s="108" t="s">
        <v>2</v>
      </c>
      <c r="P84" s="75"/>
      <c r="Q84" s="108">
        <v>42370</v>
      </c>
      <c r="R84" s="75"/>
      <c r="S84" s="116">
        <v>1106.27</v>
      </c>
      <c r="T84" s="75"/>
      <c r="U84" s="116">
        <v>0</v>
      </c>
      <c r="V84" s="75"/>
    </row>
    <row r="85" spans="1:24" x14ac:dyDescent="0.25">
      <c r="A85" s="75" t="s">
        <v>100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108">
        <v>153.1</v>
      </c>
      <c r="N85" s="75"/>
      <c r="O85" s="108" t="s">
        <v>2</v>
      </c>
      <c r="P85" s="75"/>
      <c r="Q85" s="108">
        <v>15856.25</v>
      </c>
      <c r="R85" s="75"/>
      <c r="S85" s="116">
        <v>10356.790000000001</v>
      </c>
      <c r="T85" s="75"/>
      <c r="U85" s="116">
        <v>0</v>
      </c>
      <c r="V85" s="75"/>
    </row>
    <row r="86" spans="1:24" x14ac:dyDescent="0.25">
      <c r="A86" s="75" t="s">
        <v>101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108" t="s">
        <v>2</v>
      </c>
      <c r="N86" s="75"/>
      <c r="O86" s="108" t="s">
        <v>2</v>
      </c>
      <c r="P86" s="75"/>
      <c r="Q86" s="108">
        <v>300</v>
      </c>
      <c r="R86" s="75"/>
      <c r="S86" s="116">
        <v>0</v>
      </c>
      <c r="T86" s="75"/>
      <c r="U86" s="116">
        <v>0</v>
      </c>
      <c r="V86" s="75"/>
    </row>
    <row r="87" spans="1:24" x14ac:dyDescent="0.25">
      <c r="A87" s="75" t="s">
        <v>102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108" t="s">
        <v>2</v>
      </c>
      <c r="N87" s="75"/>
      <c r="O87" s="108" t="s">
        <v>2</v>
      </c>
      <c r="P87" s="75"/>
      <c r="Q87" s="108">
        <v>924.33</v>
      </c>
      <c r="R87" s="75"/>
      <c r="S87" s="116">
        <v>0</v>
      </c>
      <c r="T87" s="75"/>
      <c r="U87" s="116">
        <v>0</v>
      </c>
      <c r="V87" s="75"/>
    </row>
    <row r="88" spans="1:24" x14ac:dyDescent="0.25">
      <c r="A88" s="75" t="s">
        <v>103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108">
        <v>114731.05</v>
      </c>
      <c r="N88" s="75"/>
      <c r="O88" s="108" t="s">
        <v>2</v>
      </c>
      <c r="P88" s="75"/>
      <c r="Q88" s="108">
        <v>118439.12</v>
      </c>
      <c r="R88" s="75"/>
      <c r="S88" s="116">
        <v>103.23</v>
      </c>
      <c r="T88" s="75"/>
      <c r="U88" s="116">
        <v>0</v>
      </c>
      <c r="V88" s="75"/>
    </row>
    <row r="89" spans="1:24" x14ac:dyDescent="0.25">
      <c r="A89" s="75" t="s">
        <v>104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108">
        <v>114469.66</v>
      </c>
      <c r="N89" s="75"/>
      <c r="O89" s="108" t="s">
        <v>2</v>
      </c>
      <c r="P89" s="75"/>
      <c r="Q89" s="108">
        <v>117473.44</v>
      </c>
      <c r="R89" s="75"/>
      <c r="S89" s="116">
        <v>102.62</v>
      </c>
      <c r="T89" s="75"/>
      <c r="U89" s="116">
        <v>0</v>
      </c>
      <c r="V89" s="75"/>
    </row>
    <row r="90" spans="1:24" x14ac:dyDescent="0.25">
      <c r="A90" s="75" t="s">
        <v>105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108">
        <v>261.39</v>
      </c>
      <c r="N90" s="75"/>
      <c r="O90" s="108" t="s">
        <v>2</v>
      </c>
      <c r="P90" s="75"/>
      <c r="Q90" s="108">
        <v>965.68</v>
      </c>
      <c r="R90" s="75"/>
      <c r="S90" s="116">
        <v>369.44</v>
      </c>
      <c r="T90" s="75"/>
      <c r="U90" s="116">
        <v>0</v>
      </c>
      <c r="V90" s="75"/>
    </row>
    <row r="91" spans="1:24" x14ac:dyDescent="0.25">
      <c r="A91" s="75" t="s">
        <v>106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108">
        <v>23659.24</v>
      </c>
      <c r="N91" s="75"/>
      <c r="O91" s="108" t="s">
        <v>2</v>
      </c>
      <c r="P91" s="75"/>
      <c r="Q91" s="108">
        <v>18998.5</v>
      </c>
      <c r="R91" s="75"/>
      <c r="S91" s="116">
        <v>80.3</v>
      </c>
      <c r="T91" s="75"/>
      <c r="U91" s="116">
        <v>0</v>
      </c>
      <c r="V91" s="75"/>
    </row>
    <row r="92" spans="1:24" x14ac:dyDescent="0.25">
      <c r="A92" s="75" t="s">
        <v>107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108" t="s">
        <v>2</v>
      </c>
      <c r="N92" s="75"/>
      <c r="O92" s="108" t="s">
        <v>2</v>
      </c>
      <c r="P92" s="75"/>
      <c r="Q92" s="108">
        <v>3000</v>
      </c>
      <c r="R92" s="75"/>
      <c r="S92" s="116">
        <v>0</v>
      </c>
      <c r="T92" s="75"/>
      <c r="U92" s="116">
        <v>0</v>
      </c>
      <c r="V92" s="75"/>
    </row>
    <row r="93" spans="1:24" x14ac:dyDescent="0.25">
      <c r="A93" s="75" t="s">
        <v>108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108">
        <v>23659.24</v>
      </c>
      <c r="N93" s="75"/>
      <c r="O93" s="108" t="s">
        <v>2</v>
      </c>
      <c r="P93" s="75"/>
      <c r="Q93" s="108">
        <v>15998.5</v>
      </c>
      <c r="R93" s="75"/>
      <c r="S93" s="116">
        <v>67.62</v>
      </c>
      <c r="T93" s="75"/>
      <c r="U93" s="116">
        <v>0</v>
      </c>
      <c r="V93" s="75"/>
    </row>
    <row r="94" spans="1:24" x14ac:dyDescent="0.25">
      <c r="A94" s="96" t="s">
        <v>109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100">
        <v>18298.38</v>
      </c>
      <c r="N94" s="75"/>
      <c r="O94" s="100">
        <v>8453</v>
      </c>
      <c r="P94" s="75"/>
      <c r="Q94" s="100">
        <v>8453.25</v>
      </c>
      <c r="R94" s="75"/>
      <c r="S94" s="115">
        <v>46.2</v>
      </c>
      <c r="T94" s="75"/>
      <c r="U94" s="115">
        <v>100</v>
      </c>
      <c r="V94" s="75"/>
    </row>
    <row r="95" spans="1:24" x14ac:dyDescent="0.25">
      <c r="A95" s="75" t="s">
        <v>110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108">
        <v>18298.38</v>
      </c>
      <c r="N95" s="75"/>
      <c r="O95" s="108" t="s">
        <v>2</v>
      </c>
      <c r="P95" s="75"/>
      <c r="Q95" s="108">
        <v>8453.25</v>
      </c>
      <c r="R95" s="75"/>
      <c r="S95" s="116">
        <v>46.2</v>
      </c>
      <c r="T95" s="75"/>
      <c r="U95" s="116">
        <v>0</v>
      </c>
      <c r="V95" s="75"/>
    </row>
    <row r="96" spans="1:24" x14ac:dyDescent="0.25">
      <c r="A96" s="75" t="s">
        <v>111</v>
      </c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108">
        <v>18298.38</v>
      </c>
      <c r="N96" s="75"/>
      <c r="O96" s="108" t="s">
        <v>2</v>
      </c>
      <c r="P96" s="75"/>
      <c r="Q96" s="108">
        <v>8453.25</v>
      </c>
      <c r="R96" s="75"/>
      <c r="S96" s="116">
        <v>46.2</v>
      </c>
      <c r="T96" s="75"/>
      <c r="U96" s="116">
        <v>0</v>
      </c>
      <c r="V96" s="75"/>
    </row>
    <row r="97" spans="1:22" x14ac:dyDescent="0.25">
      <c r="A97" s="96" t="s">
        <v>2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96" t="s">
        <v>2</v>
      </c>
      <c r="N97" s="75"/>
      <c r="O97" s="96" t="s">
        <v>2</v>
      </c>
      <c r="P97" s="75"/>
      <c r="Q97" s="96" t="s">
        <v>2</v>
      </c>
      <c r="R97" s="75"/>
      <c r="S97" s="96" t="s">
        <v>2</v>
      </c>
      <c r="T97" s="75"/>
      <c r="U97" s="96" t="s">
        <v>2</v>
      </c>
      <c r="V97" s="75"/>
    </row>
  </sheetData>
  <mergeCells count="545">
    <mergeCell ref="A32:L32"/>
    <mergeCell ref="M32:N32"/>
    <mergeCell ref="O32:P32"/>
    <mergeCell ref="Q32:R32"/>
    <mergeCell ref="S32:T32"/>
    <mergeCell ref="U32:V32"/>
    <mergeCell ref="W32:X32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O30:P30"/>
    <mergeCell ref="Q30:R30"/>
    <mergeCell ref="S30:T30"/>
    <mergeCell ref="U30:V30"/>
    <mergeCell ref="W30:X30"/>
    <mergeCell ref="A31:L31"/>
    <mergeCell ref="M31:N31"/>
    <mergeCell ref="O31:P31"/>
    <mergeCell ref="Q31:R31"/>
    <mergeCell ref="S31:T31"/>
    <mergeCell ref="U31:V31"/>
    <mergeCell ref="W31:X31"/>
    <mergeCell ref="A96:L96"/>
    <mergeCell ref="M96:N96"/>
    <mergeCell ref="O96:P96"/>
    <mergeCell ref="Q96:R96"/>
    <mergeCell ref="S96:T96"/>
    <mergeCell ref="U96:V96"/>
    <mergeCell ref="A97:L97"/>
    <mergeCell ref="M97:N97"/>
    <mergeCell ref="O97:P97"/>
    <mergeCell ref="Q97:R97"/>
    <mergeCell ref="S97:T97"/>
    <mergeCell ref="U97:V97"/>
    <mergeCell ref="A94:L94"/>
    <mergeCell ref="M94:N94"/>
    <mergeCell ref="O94:P94"/>
    <mergeCell ref="Q94:R94"/>
    <mergeCell ref="S94:T94"/>
    <mergeCell ref="U94:V94"/>
    <mergeCell ref="A95:L95"/>
    <mergeCell ref="M95:N95"/>
    <mergeCell ref="O95:P95"/>
    <mergeCell ref="Q95:R95"/>
    <mergeCell ref="S95:T95"/>
    <mergeCell ref="U95:V95"/>
    <mergeCell ref="A92:L92"/>
    <mergeCell ref="M92:N92"/>
    <mergeCell ref="O92:P92"/>
    <mergeCell ref="Q92:R92"/>
    <mergeCell ref="S92:T92"/>
    <mergeCell ref="U92:V92"/>
    <mergeCell ref="A93:L93"/>
    <mergeCell ref="M93:N93"/>
    <mergeCell ref="O93:P93"/>
    <mergeCell ref="Q93:R93"/>
    <mergeCell ref="S93:T93"/>
    <mergeCell ref="U93:V93"/>
    <mergeCell ref="A90:L90"/>
    <mergeCell ref="M90:N90"/>
    <mergeCell ref="O90:P90"/>
    <mergeCell ref="Q90:R90"/>
    <mergeCell ref="S90:T90"/>
    <mergeCell ref="U90:V90"/>
    <mergeCell ref="A91:L91"/>
    <mergeCell ref="M91:N91"/>
    <mergeCell ref="O91:P91"/>
    <mergeCell ref="Q91:R91"/>
    <mergeCell ref="S91:T91"/>
    <mergeCell ref="U91:V91"/>
    <mergeCell ref="A88:L88"/>
    <mergeCell ref="M88:N88"/>
    <mergeCell ref="O88:P88"/>
    <mergeCell ref="Q88:R88"/>
    <mergeCell ref="S88:T88"/>
    <mergeCell ref="U88:V88"/>
    <mergeCell ref="A89:L89"/>
    <mergeCell ref="M89:N89"/>
    <mergeCell ref="O89:P89"/>
    <mergeCell ref="Q89:R89"/>
    <mergeCell ref="S89:T89"/>
    <mergeCell ref="U89:V89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2:B2"/>
    <mergeCell ref="A3:B3"/>
    <mergeCell ref="A4:B4"/>
    <mergeCell ref="A5:B5"/>
    <mergeCell ref="A6:U6"/>
    <mergeCell ref="A7:U7"/>
    <mergeCell ref="A8:U8"/>
    <mergeCell ref="A9:L9"/>
    <mergeCell ref="M9:N9"/>
    <mergeCell ref="O9:P9"/>
    <mergeCell ref="Q9:R9"/>
    <mergeCell ref="S9:T9"/>
    <mergeCell ref="U9:V9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0"/>
  <sheetViews>
    <sheetView topLeftCell="A34" workbookViewId="0">
      <selection activeCell="Z28" sqref="Z28"/>
    </sheetView>
  </sheetViews>
  <sheetFormatPr defaultRowHeight="15" x14ac:dyDescent="0.25"/>
  <cols>
    <col min="4" max="4" width="10.140625" customWidth="1"/>
    <col min="11" max="11" width="0.28515625" customWidth="1"/>
    <col min="12" max="12" width="9.140625" hidden="1" customWidth="1"/>
  </cols>
  <sheetData>
    <row r="1" spans="1:28" ht="15" customHeight="1" x14ac:dyDescent="0.25">
      <c r="A1" t="s">
        <v>0</v>
      </c>
      <c r="U1" s="1" t="s">
        <v>1</v>
      </c>
      <c r="V1" s="2">
        <v>46093.635513298614</v>
      </c>
    </row>
    <row r="2" spans="1:28" ht="15" customHeight="1" x14ac:dyDescent="0.25">
      <c r="A2" s="75" t="s">
        <v>2</v>
      </c>
      <c r="B2" s="75"/>
      <c r="U2" s="1" t="s">
        <v>3</v>
      </c>
      <c r="V2" s="3">
        <v>46093.635513298614</v>
      </c>
    </row>
    <row r="3" spans="1:28" ht="15" customHeight="1" x14ac:dyDescent="0.25">
      <c r="A3" s="75" t="s">
        <v>4</v>
      </c>
      <c r="B3" s="75"/>
    </row>
    <row r="4" spans="1:28" ht="15" customHeight="1" x14ac:dyDescent="0.25">
      <c r="A4" s="75" t="s">
        <v>5</v>
      </c>
      <c r="B4" s="75"/>
    </row>
    <row r="5" spans="1:28" ht="15" customHeight="1" x14ac:dyDescent="0.25">
      <c r="A5" s="75" t="s">
        <v>6</v>
      </c>
      <c r="B5" s="75"/>
    </row>
    <row r="6" spans="1:28" s="6" customFormat="1" ht="18.75" customHeight="1" x14ac:dyDescent="0.3">
      <c r="A6" s="123" t="s">
        <v>112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8" ht="15" customHeight="1" x14ac:dyDescent="0.25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8" ht="15" customHeight="1" x14ac:dyDescent="0.25">
      <c r="A8" s="74" t="s">
        <v>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8" ht="30" customHeight="1" x14ac:dyDescent="0.25">
      <c r="A9" s="124" t="s">
        <v>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 t="s">
        <v>9</v>
      </c>
      <c r="N9" s="124"/>
      <c r="O9" s="81" t="s">
        <v>363</v>
      </c>
      <c r="P9" s="75"/>
      <c r="Q9" s="124" t="s">
        <v>10</v>
      </c>
      <c r="R9" s="124"/>
      <c r="S9" s="124" t="s">
        <v>11</v>
      </c>
      <c r="T9" s="124"/>
      <c r="U9" s="124" t="s">
        <v>12</v>
      </c>
      <c r="V9" s="124"/>
    </row>
    <row r="10" spans="1:28" ht="15" customHeight="1" x14ac:dyDescent="0.25">
      <c r="A10" s="124" t="s">
        <v>113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 t="s">
        <v>14</v>
      </c>
      <c r="N10" s="124"/>
      <c r="O10" s="124" t="s">
        <v>15</v>
      </c>
      <c r="P10" s="124"/>
      <c r="Q10" s="124" t="s">
        <v>16</v>
      </c>
      <c r="R10" s="124"/>
      <c r="S10" s="124" t="s">
        <v>17</v>
      </c>
      <c r="T10" s="124"/>
      <c r="U10" s="124" t="s">
        <v>18</v>
      </c>
      <c r="V10" s="124"/>
    </row>
    <row r="11" spans="1:28" ht="15" customHeight="1" x14ac:dyDescent="0.25">
      <c r="A11" s="125" t="s">
        <v>114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>
        <v>1382072.65</v>
      </c>
      <c r="N11" s="126"/>
      <c r="O11" s="126">
        <f>408903+O12</f>
        <v>1826813</v>
      </c>
      <c r="P11" s="126"/>
      <c r="Q11" s="126">
        <f>391390.27+Q12</f>
        <v>1699224.45</v>
      </c>
      <c r="R11" s="126"/>
      <c r="S11" s="127">
        <v>116.56</v>
      </c>
      <c r="T11" s="127"/>
      <c r="U11" s="127">
        <v>95.72</v>
      </c>
      <c r="V11" s="127"/>
    </row>
    <row r="12" spans="1:28" ht="15" customHeight="1" x14ac:dyDescent="0.25">
      <c r="A12" s="135" t="s">
        <v>127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6">
        <v>1046277.84</v>
      </c>
      <c r="N12" s="136"/>
      <c r="O12" s="137">
        <v>1417910</v>
      </c>
      <c r="P12" s="137"/>
      <c r="Q12" s="136">
        <v>1307834.18</v>
      </c>
      <c r="R12" s="136"/>
      <c r="S12" s="136">
        <f>Q12/M12*100</f>
        <v>124.99874603097778</v>
      </c>
      <c r="T12" s="136"/>
      <c r="U12" s="138">
        <f>Q12/O12*100</f>
        <v>92.23675550634384</v>
      </c>
      <c r="V12" s="138"/>
      <c r="AA12" s="22"/>
      <c r="AB12" s="22"/>
    </row>
    <row r="13" spans="1:28" ht="15" customHeight="1" x14ac:dyDescent="0.25">
      <c r="A13" s="139" t="s">
        <v>128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40">
        <v>1046277.84</v>
      </c>
      <c r="N13" s="140"/>
      <c r="O13" s="141">
        <v>1417910</v>
      </c>
      <c r="P13" s="141"/>
      <c r="Q13" s="140">
        <v>1307834.18</v>
      </c>
      <c r="R13" s="140"/>
      <c r="S13" s="140">
        <f>Q13/M13*100</f>
        <v>124.99874603097778</v>
      </c>
      <c r="T13" s="140"/>
      <c r="U13" s="142">
        <f>Q13/O13*100</f>
        <v>92.23675550634384</v>
      </c>
      <c r="V13" s="142"/>
      <c r="AA13" s="22"/>
    </row>
    <row r="14" spans="1:28" ht="15" customHeight="1" x14ac:dyDescent="0.25">
      <c r="A14" s="128" t="s">
        <v>115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9">
        <v>6955.72</v>
      </c>
      <c r="N14" s="129"/>
      <c r="O14" s="129">
        <v>10351</v>
      </c>
      <c r="P14" s="129"/>
      <c r="Q14" s="129">
        <v>11774.29</v>
      </c>
      <c r="R14" s="129"/>
      <c r="S14" s="130">
        <v>169.27</v>
      </c>
      <c r="T14" s="130"/>
      <c r="U14" s="130">
        <v>113.75</v>
      </c>
      <c r="V14" s="130"/>
    </row>
    <row r="15" spans="1:28" ht="15" customHeight="1" x14ac:dyDescent="0.25">
      <c r="A15" s="131" t="s">
        <v>116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2">
        <v>6955.72</v>
      </c>
      <c r="N15" s="132"/>
      <c r="O15" s="132">
        <v>10351</v>
      </c>
      <c r="P15" s="132"/>
      <c r="Q15" s="132">
        <v>11774.29</v>
      </c>
      <c r="R15" s="132"/>
      <c r="S15" s="133">
        <v>169.27</v>
      </c>
      <c r="T15" s="133"/>
      <c r="U15" s="133">
        <v>113.75</v>
      </c>
      <c r="V15" s="133"/>
    </row>
    <row r="16" spans="1:28" ht="15" customHeight="1" x14ac:dyDescent="0.25">
      <c r="A16" s="128" t="s">
        <v>117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9">
        <v>79659.02</v>
      </c>
      <c r="N16" s="129"/>
      <c r="O16" s="129">
        <v>75934</v>
      </c>
      <c r="P16" s="129"/>
      <c r="Q16" s="129">
        <v>72671.03</v>
      </c>
      <c r="R16" s="129"/>
      <c r="S16" s="130">
        <v>91.23</v>
      </c>
      <c r="T16" s="130"/>
      <c r="U16" s="130">
        <v>95.7</v>
      </c>
      <c r="V16" s="130"/>
    </row>
    <row r="17" spans="1:22" ht="15" customHeight="1" x14ac:dyDescent="0.25">
      <c r="A17" s="131" t="s">
        <v>118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2">
        <v>79659.02</v>
      </c>
      <c r="N17" s="132"/>
      <c r="O17" s="132">
        <v>75934</v>
      </c>
      <c r="P17" s="132"/>
      <c r="Q17" s="132">
        <v>72671.03</v>
      </c>
      <c r="R17" s="132"/>
      <c r="S17" s="133">
        <v>91.23</v>
      </c>
      <c r="T17" s="133"/>
      <c r="U17" s="133">
        <v>95.7</v>
      </c>
      <c r="V17" s="133"/>
    </row>
    <row r="18" spans="1:22" ht="15" customHeight="1" x14ac:dyDescent="0.25">
      <c r="A18" s="128" t="s">
        <v>119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9">
        <v>241239.67</v>
      </c>
      <c r="N18" s="129"/>
      <c r="O18" s="129">
        <v>282655</v>
      </c>
      <c r="P18" s="129"/>
      <c r="Q18" s="129">
        <v>266582.76</v>
      </c>
      <c r="R18" s="129"/>
      <c r="S18" s="130">
        <v>110.51</v>
      </c>
      <c r="T18" s="130"/>
      <c r="U18" s="130">
        <v>94.31</v>
      </c>
      <c r="V18" s="130"/>
    </row>
    <row r="19" spans="1:22" ht="15" customHeight="1" x14ac:dyDescent="0.25">
      <c r="A19" s="131" t="s">
        <v>120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2">
        <v>10587.2</v>
      </c>
      <c r="N19" s="132"/>
      <c r="O19" s="132">
        <v>31114</v>
      </c>
      <c r="P19" s="132"/>
      <c r="Q19" s="132">
        <v>23034</v>
      </c>
      <c r="R19" s="132"/>
      <c r="S19" s="133">
        <v>217.56</v>
      </c>
      <c r="T19" s="133"/>
      <c r="U19" s="133">
        <v>74.03</v>
      </c>
      <c r="V19" s="133"/>
    </row>
    <row r="20" spans="1:22" ht="15" customHeight="1" x14ac:dyDescent="0.25">
      <c r="A20" s="131" t="s">
        <v>121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2">
        <v>12000</v>
      </c>
      <c r="N20" s="132"/>
      <c r="O20" s="132">
        <v>13000</v>
      </c>
      <c r="P20" s="132"/>
      <c r="Q20" s="132">
        <v>13000</v>
      </c>
      <c r="R20" s="132"/>
      <c r="S20" s="133">
        <v>108.33</v>
      </c>
      <c r="T20" s="133"/>
      <c r="U20" s="133">
        <v>100</v>
      </c>
      <c r="V20" s="133"/>
    </row>
    <row r="21" spans="1:22" ht="15" customHeight="1" x14ac:dyDescent="0.25">
      <c r="A21" s="131" t="s">
        <v>122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2">
        <v>201925.07</v>
      </c>
      <c r="N21" s="132"/>
      <c r="O21" s="132">
        <v>217840</v>
      </c>
      <c r="P21" s="132"/>
      <c r="Q21" s="132">
        <v>209847.86</v>
      </c>
      <c r="R21" s="132"/>
      <c r="S21" s="133">
        <v>103.92</v>
      </c>
      <c r="T21" s="133"/>
      <c r="U21" s="133">
        <v>96.33</v>
      </c>
      <c r="V21" s="133"/>
    </row>
    <row r="22" spans="1:22" ht="15" customHeight="1" x14ac:dyDescent="0.25">
      <c r="A22" s="131" t="s">
        <v>123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2">
        <v>16727.400000000001</v>
      </c>
      <c r="N22" s="132"/>
      <c r="O22" s="132">
        <v>20701</v>
      </c>
      <c r="P22" s="132"/>
      <c r="Q22" s="132">
        <v>20700.900000000001</v>
      </c>
      <c r="R22" s="132"/>
      <c r="S22" s="133">
        <v>123.75</v>
      </c>
      <c r="T22" s="133"/>
      <c r="U22" s="133">
        <v>100</v>
      </c>
      <c r="V22" s="133"/>
    </row>
    <row r="23" spans="1:22" ht="15" customHeight="1" x14ac:dyDescent="0.25">
      <c r="A23" s="128" t="s">
        <v>124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9">
        <v>7940.4</v>
      </c>
      <c r="N23" s="129"/>
      <c r="O23" s="129">
        <v>39963</v>
      </c>
      <c r="P23" s="129"/>
      <c r="Q23" s="129">
        <v>40362.19</v>
      </c>
      <c r="R23" s="129"/>
      <c r="S23" s="130">
        <v>508.31</v>
      </c>
      <c r="T23" s="130"/>
      <c r="U23" s="130">
        <v>101</v>
      </c>
      <c r="V23" s="130"/>
    </row>
    <row r="24" spans="1:22" ht="15" customHeight="1" x14ac:dyDescent="0.25">
      <c r="A24" s="131" t="s">
        <v>125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>
        <v>7940.4</v>
      </c>
      <c r="N24" s="132"/>
      <c r="O24" s="132">
        <v>39963</v>
      </c>
      <c r="P24" s="132"/>
      <c r="Q24" s="132">
        <v>40362.19</v>
      </c>
      <c r="R24" s="132"/>
      <c r="S24" s="133">
        <v>508.31</v>
      </c>
      <c r="T24" s="133"/>
      <c r="U24" s="133">
        <v>101</v>
      </c>
      <c r="V24" s="133"/>
    </row>
    <row r="25" spans="1:22" ht="15" customHeight="1" x14ac:dyDescent="0.25">
      <c r="A25" s="134" t="s">
        <v>2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 t="s">
        <v>2</v>
      </c>
      <c r="N25" s="134"/>
      <c r="O25" s="134" t="s">
        <v>2</v>
      </c>
      <c r="P25" s="134"/>
      <c r="Q25" s="134" t="s">
        <v>2</v>
      </c>
      <c r="R25" s="134"/>
      <c r="S25" s="134" t="s">
        <v>2</v>
      </c>
      <c r="T25" s="134"/>
      <c r="U25" s="134" t="s">
        <v>2</v>
      </c>
      <c r="V25" s="134"/>
    </row>
    <row r="26" spans="1:22" ht="15" customHeight="1" x14ac:dyDescent="0.25">
      <c r="A26" s="125" t="s">
        <v>126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>
        <v>1368282.99</v>
      </c>
      <c r="N26" s="126"/>
      <c r="O26" s="126">
        <v>1856758</v>
      </c>
      <c r="P26" s="126"/>
      <c r="Q26" s="126">
        <v>1816544.5</v>
      </c>
      <c r="R26" s="126"/>
      <c r="S26" s="127">
        <v>132.76</v>
      </c>
      <c r="T26" s="127"/>
      <c r="U26" s="127">
        <v>97.83</v>
      </c>
      <c r="V26" s="127"/>
    </row>
    <row r="27" spans="1:22" ht="15" customHeight="1" x14ac:dyDescent="0.25">
      <c r="A27" s="128" t="s">
        <v>127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9">
        <v>1046458.5</v>
      </c>
      <c r="N27" s="129"/>
      <c r="O27" s="129">
        <v>1417910</v>
      </c>
      <c r="P27" s="129"/>
      <c r="Q27" s="129">
        <v>1411187.67</v>
      </c>
      <c r="R27" s="129"/>
      <c r="S27" s="130">
        <v>134.85</v>
      </c>
      <c r="T27" s="130"/>
      <c r="U27" s="130">
        <v>99.53</v>
      </c>
      <c r="V27" s="130"/>
    </row>
    <row r="28" spans="1:22" ht="15" customHeight="1" x14ac:dyDescent="0.25">
      <c r="A28" s="131" t="s">
        <v>128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2">
        <v>1046458.5</v>
      </c>
      <c r="N28" s="132"/>
      <c r="O28" s="132">
        <v>1417910</v>
      </c>
      <c r="P28" s="132"/>
      <c r="Q28" s="132">
        <v>1411187.67</v>
      </c>
      <c r="R28" s="132"/>
      <c r="S28" s="133">
        <v>134.85</v>
      </c>
      <c r="T28" s="133"/>
      <c r="U28" s="133">
        <v>99.53</v>
      </c>
      <c r="V28" s="133"/>
    </row>
    <row r="29" spans="1:22" ht="15" customHeight="1" x14ac:dyDescent="0.25">
      <c r="A29" s="128" t="s">
        <v>115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9">
        <v>2885.74</v>
      </c>
      <c r="N29" s="129"/>
      <c r="O29" s="129">
        <v>14421</v>
      </c>
      <c r="P29" s="129"/>
      <c r="Q29" s="129">
        <v>7825.48</v>
      </c>
      <c r="R29" s="129"/>
      <c r="S29" s="130">
        <v>271.18</v>
      </c>
      <c r="T29" s="130"/>
      <c r="U29" s="130">
        <v>54.26</v>
      </c>
      <c r="V29" s="130"/>
    </row>
    <row r="30" spans="1:22" ht="15" customHeight="1" x14ac:dyDescent="0.25">
      <c r="A30" s="131" t="s">
        <v>116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2">
        <v>2885.74</v>
      </c>
      <c r="N30" s="132"/>
      <c r="O30" s="132">
        <v>10351</v>
      </c>
      <c r="P30" s="132"/>
      <c r="Q30" s="132">
        <v>3755.48</v>
      </c>
      <c r="R30" s="132"/>
      <c r="S30" s="133">
        <v>130.13999999999999</v>
      </c>
      <c r="T30" s="133"/>
      <c r="U30" s="133">
        <v>36.28</v>
      </c>
      <c r="V30" s="133"/>
    </row>
    <row r="31" spans="1:22" ht="15" customHeight="1" x14ac:dyDescent="0.25">
      <c r="A31" s="131" t="s">
        <v>129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2" t="s">
        <v>2</v>
      </c>
      <c r="N31" s="132"/>
      <c r="O31" s="132">
        <v>4070</v>
      </c>
      <c r="P31" s="132"/>
      <c r="Q31" s="132">
        <v>4070</v>
      </c>
      <c r="R31" s="132"/>
      <c r="S31" s="133">
        <v>0</v>
      </c>
      <c r="T31" s="133"/>
      <c r="U31" s="133">
        <v>100</v>
      </c>
      <c r="V31" s="133"/>
    </row>
    <row r="32" spans="1:22" ht="15" customHeight="1" x14ac:dyDescent="0.25">
      <c r="A32" s="128" t="s">
        <v>117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9">
        <v>68096.97</v>
      </c>
      <c r="N32" s="129"/>
      <c r="O32" s="129">
        <v>87496</v>
      </c>
      <c r="P32" s="129"/>
      <c r="Q32" s="129">
        <v>70341.67</v>
      </c>
      <c r="R32" s="129"/>
      <c r="S32" s="130">
        <v>103.3</v>
      </c>
      <c r="T32" s="130"/>
      <c r="U32" s="130">
        <v>80.39</v>
      </c>
      <c r="V32" s="130"/>
    </row>
    <row r="33" spans="1:22" ht="15" customHeight="1" x14ac:dyDescent="0.25">
      <c r="A33" s="131" t="s">
        <v>118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2">
        <v>68096.97</v>
      </c>
      <c r="N33" s="132"/>
      <c r="O33" s="132">
        <v>75934</v>
      </c>
      <c r="P33" s="132"/>
      <c r="Q33" s="132">
        <v>58779.67</v>
      </c>
      <c r="R33" s="132"/>
      <c r="S33" s="133">
        <v>86.32</v>
      </c>
      <c r="T33" s="133"/>
      <c r="U33" s="133">
        <v>77.41</v>
      </c>
      <c r="V33" s="133"/>
    </row>
    <row r="34" spans="1:22" ht="15" customHeight="1" x14ac:dyDescent="0.25">
      <c r="A34" s="131" t="s">
        <v>130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2" t="s">
        <v>2</v>
      </c>
      <c r="N34" s="132"/>
      <c r="O34" s="132">
        <v>11562</v>
      </c>
      <c r="P34" s="132"/>
      <c r="Q34" s="132">
        <v>11562</v>
      </c>
      <c r="R34" s="132"/>
      <c r="S34" s="133">
        <v>0</v>
      </c>
      <c r="T34" s="133"/>
      <c r="U34" s="133">
        <v>100</v>
      </c>
      <c r="V34" s="133"/>
    </row>
    <row r="35" spans="1:22" ht="15" customHeight="1" x14ac:dyDescent="0.25">
      <c r="A35" s="128" t="s">
        <v>119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9">
        <v>226935.27</v>
      </c>
      <c r="N35" s="129"/>
      <c r="O35" s="129">
        <v>296959</v>
      </c>
      <c r="P35" s="129"/>
      <c r="Q35" s="129">
        <v>287232.21000000002</v>
      </c>
      <c r="R35" s="129"/>
      <c r="S35" s="130">
        <v>126.57</v>
      </c>
      <c r="T35" s="130"/>
      <c r="U35" s="130">
        <v>96.72</v>
      </c>
      <c r="V35" s="130"/>
    </row>
    <row r="36" spans="1:22" ht="15" customHeight="1" x14ac:dyDescent="0.25">
      <c r="A36" s="131" t="s">
        <v>120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2" t="s">
        <v>2</v>
      </c>
      <c r="N36" s="132"/>
      <c r="O36" s="132">
        <v>31114</v>
      </c>
      <c r="P36" s="132"/>
      <c r="Q36" s="132">
        <v>23034</v>
      </c>
      <c r="R36" s="132"/>
      <c r="S36" s="133">
        <v>0</v>
      </c>
      <c r="T36" s="133"/>
      <c r="U36" s="133">
        <v>74.03</v>
      </c>
      <c r="V36" s="133"/>
    </row>
    <row r="37" spans="1:22" ht="15" customHeight="1" x14ac:dyDescent="0.25">
      <c r="A37" s="131" t="s">
        <v>121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2">
        <v>12000</v>
      </c>
      <c r="N37" s="132"/>
      <c r="O37" s="132">
        <v>13000</v>
      </c>
      <c r="P37" s="132"/>
      <c r="Q37" s="132">
        <v>13000</v>
      </c>
      <c r="R37" s="132"/>
      <c r="S37" s="133">
        <v>108.33</v>
      </c>
      <c r="T37" s="133"/>
      <c r="U37" s="133">
        <v>100</v>
      </c>
      <c r="V37" s="133"/>
    </row>
    <row r="38" spans="1:22" ht="15" customHeight="1" x14ac:dyDescent="0.25">
      <c r="A38" s="131" t="s">
        <v>122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2">
        <v>201925.07</v>
      </c>
      <c r="N38" s="132"/>
      <c r="O38" s="132">
        <v>217840</v>
      </c>
      <c r="P38" s="132"/>
      <c r="Q38" s="132">
        <v>216193.31</v>
      </c>
      <c r="R38" s="132"/>
      <c r="S38" s="133">
        <v>107.07</v>
      </c>
      <c r="T38" s="133"/>
      <c r="U38" s="133">
        <v>99.24</v>
      </c>
      <c r="V38" s="133"/>
    </row>
    <row r="39" spans="1:22" ht="15" customHeight="1" x14ac:dyDescent="0.25">
      <c r="A39" s="131" t="s">
        <v>123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2">
        <v>13010.2</v>
      </c>
      <c r="N39" s="132"/>
      <c r="O39" s="132">
        <v>20701</v>
      </c>
      <c r="P39" s="132"/>
      <c r="Q39" s="132">
        <v>20700.900000000001</v>
      </c>
      <c r="R39" s="132"/>
      <c r="S39" s="133">
        <v>159.11000000000001</v>
      </c>
      <c r="T39" s="133"/>
      <c r="U39" s="133">
        <v>100</v>
      </c>
      <c r="V39" s="133"/>
    </row>
    <row r="40" spans="1:22" ht="15" customHeight="1" x14ac:dyDescent="0.25">
      <c r="A40" s="131" t="s">
        <v>131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2" t="s">
        <v>2</v>
      </c>
      <c r="N40" s="132"/>
      <c r="O40" s="132">
        <v>3717</v>
      </c>
      <c r="P40" s="132"/>
      <c r="Q40" s="132">
        <v>3717</v>
      </c>
      <c r="R40" s="132"/>
      <c r="S40" s="133">
        <v>0</v>
      </c>
      <c r="T40" s="133"/>
      <c r="U40" s="133">
        <v>100</v>
      </c>
      <c r="V40" s="133"/>
    </row>
    <row r="41" spans="1:22" ht="15" customHeight="1" x14ac:dyDescent="0.25">
      <c r="A41" s="131" t="s">
        <v>132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2" t="s">
        <v>2</v>
      </c>
      <c r="N41" s="132"/>
      <c r="O41" s="132">
        <v>10587</v>
      </c>
      <c r="P41" s="132"/>
      <c r="Q41" s="132">
        <v>10587</v>
      </c>
      <c r="R41" s="132"/>
      <c r="S41" s="133">
        <v>0</v>
      </c>
      <c r="T41" s="133"/>
      <c r="U41" s="133">
        <v>100</v>
      </c>
      <c r="V41" s="133"/>
    </row>
    <row r="42" spans="1:22" ht="15" customHeight="1" x14ac:dyDescent="0.25">
      <c r="A42" s="128" t="s">
        <v>124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9">
        <v>7941</v>
      </c>
      <c r="N42" s="129"/>
      <c r="O42" s="129">
        <v>39972</v>
      </c>
      <c r="P42" s="129"/>
      <c r="Q42" s="129">
        <v>39957.47</v>
      </c>
      <c r="R42" s="129"/>
      <c r="S42" s="130">
        <v>503.18</v>
      </c>
      <c r="T42" s="130"/>
      <c r="U42" s="130">
        <v>99.96</v>
      </c>
      <c r="V42" s="130"/>
    </row>
    <row r="43" spans="1:22" ht="15" customHeight="1" x14ac:dyDescent="0.25">
      <c r="A43" s="131" t="s">
        <v>125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2">
        <v>7941</v>
      </c>
      <c r="N43" s="132"/>
      <c r="O43" s="132">
        <v>39963</v>
      </c>
      <c r="P43" s="132"/>
      <c r="Q43" s="132">
        <v>39948.47</v>
      </c>
      <c r="R43" s="132"/>
      <c r="S43" s="133">
        <v>503.07</v>
      </c>
      <c r="T43" s="133"/>
      <c r="U43" s="133">
        <v>99.96</v>
      </c>
      <c r="V43" s="133"/>
    </row>
    <row r="44" spans="1:22" ht="15" customHeight="1" x14ac:dyDescent="0.25">
      <c r="A44" s="131" t="s">
        <v>133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2" t="s">
        <v>2</v>
      </c>
      <c r="N44" s="132"/>
      <c r="O44" s="132">
        <v>9</v>
      </c>
      <c r="P44" s="132"/>
      <c r="Q44" s="132">
        <v>9</v>
      </c>
      <c r="R44" s="132"/>
      <c r="S44" s="133">
        <v>0</v>
      </c>
      <c r="T44" s="133"/>
      <c r="U44" s="133">
        <v>100</v>
      </c>
      <c r="V44" s="133"/>
    </row>
    <row r="45" spans="1:22" ht="15" customHeight="1" x14ac:dyDescent="0.25">
      <c r="A45" s="128" t="s">
        <v>134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9">
        <v>15965.51</v>
      </c>
      <c r="N45" s="129"/>
      <c r="O45" s="129" t="s">
        <v>2</v>
      </c>
      <c r="P45" s="129"/>
      <c r="Q45" s="129" t="s">
        <v>2</v>
      </c>
      <c r="R45" s="129"/>
      <c r="S45" s="130">
        <v>0</v>
      </c>
      <c r="T45" s="130"/>
      <c r="U45" s="130">
        <v>0</v>
      </c>
      <c r="V45" s="130"/>
    </row>
    <row r="46" spans="1:22" ht="15" customHeight="1" x14ac:dyDescent="0.25">
      <c r="A46" s="131" t="s">
        <v>135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2">
        <v>763</v>
      </c>
      <c r="N46" s="132"/>
      <c r="O46" s="132" t="s">
        <v>2</v>
      </c>
      <c r="P46" s="132"/>
      <c r="Q46" s="132" t="s">
        <v>2</v>
      </c>
      <c r="R46" s="132"/>
      <c r="S46" s="133">
        <v>0</v>
      </c>
      <c r="T46" s="133"/>
      <c r="U46" s="133">
        <v>0</v>
      </c>
      <c r="V46" s="133"/>
    </row>
    <row r="47" spans="1:22" ht="15" customHeight="1" x14ac:dyDescent="0.25">
      <c r="A47" s="131" t="s">
        <v>136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2">
        <v>230.51</v>
      </c>
      <c r="N47" s="132"/>
      <c r="O47" s="132" t="s">
        <v>2</v>
      </c>
      <c r="P47" s="132"/>
      <c r="Q47" s="132" t="s">
        <v>2</v>
      </c>
      <c r="R47" s="132"/>
      <c r="S47" s="133">
        <v>0</v>
      </c>
      <c r="T47" s="133"/>
      <c r="U47" s="133">
        <v>0</v>
      </c>
      <c r="V47" s="133"/>
    </row>
    <row r="48" spans="1:22" ht="15" customHeight="1" x14ac:dyDescent="0.25">
      <c r="A48" s="131" t="s">
        <v>137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2">
        <v>8296</v>
      </c>
      <c r="N48" s="132"/>
      <c r="O48" s="132" t="s">
        <v>2</v>
      </c>
      <c r="P48" s="132"/>
      <c r="Q48" s="132" t="s">
        <v>2</v>
      </c>
      <c r="R48" s="132"/>
      <c r="S48" s="133">
        <v>0</v>
      </c>
      <c r="T48" s="133"/>
      <c r="U48" s="133">
        <v>0</v>
      </c>
      <c r="V48" s="133"/>
    </row>
    <row r="49" spans="1:22" ht="15" customHeight="1" x14ac:dyDescent="0.25">
      <c r="A49" s="131" t="s">
        <v>138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2">
        <v>6676</v>
      </c>
      <c r="N49" s="132"/>
      <c r="O49" s="132" t="s">
        <v>2</v>
      </c>
      <c r="P49" s="132"/>
      <c r="Q49" s="132" t="s">
        <v>2</v>
      </c>
      <c r="R49" s="132"/>
      <c r="S49" s="133">
        <v>0</v>
      </c>
      <c r="T49" s="133"/>
      <c r="U49" s="133">
        <v>0</v>
      </c>
      <c r="V49" s="133"/>
    </row>
    <row r="50" spans="1:22" x14ac:dyDescent="0.25">
      <c r="A50" s="134" t="s">
        <v>2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134" t="s">
        <v>2</v>
      </c>
      <c r="N50" s="75"/>
      <c r="O50" s="134" t="s">
        <v>2</v>
      </c>
      <c r="P50" s="75"/>
      <c r="Q50" s="134" t="s">
        <v>2</v>
      </c>
      <c r="R50" s="75"/>
      <c r="S50" s="134" t="s">
        <v>2</v>
      </c>
      <c r="T50" s="75"/>
      <c r="U50" s="134" t="s">
        <v>2</v>
      </c>
      <c r="V50" s="75"/>
    </row>
  </sheetData>
  <mergeCells count="259">
    <mergeCell ref="A12:L12"/>
    <mergeCell ref="M12:N12"/>
    <mergeCell ref="O12:P12"/>
    <mergeCell ref="Q12:R12"/>
    <mergeCell ref="S12:T12"/>
    <mergeCell ref="U12:V12"/>
    <mergeCell ref="A48:L48"/>
    <mergeCell ref="M48:N48"/>
    <mergeCell ref="O48:P48"/>
    <mergeCell ref="Q48:R48"/>
    <mergeCell ref="A13:L13"/>
    <mergeCell ref="M13:N13"/>
    <mergeCell ref="O13:P13"/>
    <mergeCell ref="Q13:R13"/>
    <mergeCell ref="S13:T13"/>
    <mergeCell ref="U13:V13"/>
    <mergeCell ref="A46:L46"/>
    <mergeCell ref="M46:N46"/>
    <mergeCell ref="O46:P46"/>
    <mergeCell ref="Q46:R46"/>
    <mergeCell ref="S46:T46"/>
    <mergeCell ref="U46:V46"/>
    <mergeCell ref="A47:L47"/>
    <mergeCell ref="M47:N47"/>
    <mergeCell ref="A50:L50"/>
    <mergeCell ref="M50:N50"/>
    <mergeCell ref="O50:P50"/>
    <mergeCell ref="Q50:R50"/>
    <mergeCell ref="S50:T50"/>
    <mergeCell ref="U50:V50"/>
    <mergeCell ref="S48:T48"/>
    <mergeCell ref="U48:V48"/>
    <mergeCell ref="A49:L49"/>
    <mergeCell ref="M49:N49"/>
    <mergeCell ref="O49:P49"/>
    <mergeCell ref="Q49:R49"/>
    <mergeCell ref="S49:T49"/>
    <mergeCell ref="U49:V49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0:L10"/>
    <mergeCell ref="M10:N10"/>
    <mergeCell ref="O10:P10"/>
    <mergeCell ref="Q10:R10"/>
    <mergeCell ref="S10:T10"/>
    <mergeCell ref="U10:V10"/>
    <mergeCell ref="A11:L11"/>
    <mergeCell ref="M11:N11"/>
    <mergeCell ref="O11:P11"/>
    <mergeCell ref="Q11:R11"/>
    <mergeCell ref="S11:T11"/>
    <mergeCell ref="U11:V11"/>
    <mergeCell ref="A2:B2"/>
    <mergeCell ref="A3:B3"/>
    <mergeCell ref="A4:B4"/>
    <mergeCell ref="A5:B5"/>
    <mergeCell ref="A6:U6"/>
    <mergeCell ref="A7:U7"/>
    <mergeCell ref="A8:U8"/>
    <mergeCell ref="A9:L9"/>
    <mergeCell ref="M9:N9"/>
    <mergeCell ref="O9:P9"/>
    <mergeCell ref="Q9:R9"/>
    <mergeCell ref="S9:T9"/>
    <mergeCell ref="U9:V9"/>
  </mergeCells>
  <pageMargins left="0.25" right="0.25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5"/>
  <sheetViews>
    <sheetView workbookViewId="0">
      <selection activeCell="P28" sqref="P28"/>
    </sheetView>
  </sheetViews>
  <sheetFormatPr defaultRowHeight="15" x14ac:dyDescent="0.25"/>
  <cols>
    <col min="4" max="4" width="10.140625" customWidth="1"/>
  </cols>
  <sheetData>
    <row r="1" spans="1:16" x14ac:dyDescent="0.25">
      <c r="A1" t="s">
        <v>0</v>
      </c>
      <c r="O1" s="1" t="s">
        <v>1</v>
      </c>
      <c r="P1" s="2">
        <v>46093.635513298614</v>
      </c>
    </row>
    <row r="2" spans="1:16" x14ac:dyDescent="0.25">
      <c r="A2" s="75" t="s">
        <v>2</v>
      </c>
      <c r="B2" s="75"/>
      <c r="O2" s="1" t="s">
        <v>3</v>
      </c>
      <c r="P2" s="3">
        <v>46093.635513298614</v>
      </c>
    </row>
    <row r="3" spans="1:16" x14ac:dyDescent="0.25">
      <c r="A3" s="75" t="s">
        <v>4</v>
      </c>
      <c r="B3" s="75"/>
    </row>
    <row r="4" spans="1:16" x14ac:dyDescent="0.25">
      <c r="A4" s="75" t="s">
        <v>5</v>
      </c>
      <c r="B4" s="75"/>
    </row>
    <row r="5" spans="1:16" x14ac:dyDescent="0.25">
      <c r="A5" s="75" t="s">
        <v>6</v>
      </c>
      <c r="B5" s="75"/>
    </row>
    <row r="6" spans="1:16" s="7" customFormat="1" ht="18.75" x14ac:dyDescent="0.3">
      <c r="A6" s="143" t="s">
        <v>139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x14ac:dyDescent="0.25">
      <c r="A8" s="74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ht="27" customHeight="1" x14ac:dyDescent="0.25">
      <c r="A9" s="145" t="s">
        <v>140</v>
      </c>
      <c r="B9" s="75"/>
      <c r="C9" s="75"/>
      <c r="D9" s="75"/>
      <c r="E9" s="75"/>
      <c r="F9" s="75"/>
      <c r="G9" s="145" t="s">
        <v>141</v>
      </c>
      <c r="H9" s="75"/>
      <c r="I9" s="146" t="s">
        <v>364</v>
      </c>
      <c r="J9" s="145"/>
      <c r="K9" s="145" t="s">
        <v>143</v>
      </c>
      <c r="L9" s="75"/>
      <c r="M9" s="145" t="s">
        <v>144</v>
      </c>
      <c r="N9" s="75"/>
      <c r="O9" s="145" t="s">
        <v>145</v>
      </c>
      <c r="P9" s="75"/>
    </row>
    <row r="10" spans="1:16" x14ac:dyDescent="0.25">
      <c r="A10" s="145" t="s">
        <v>2</v>
      </c>
      <c r="B10" s="75"/>
      <c r="C10" s="75"/>
      <c r="D10" s="75"/>
      <c r="E10" s="75"/>
      <c r="F10" s="75"/>
      <c r="G10" s="145" t="s">
        <v>14</v>
      </c>
      <c r="H10" s="75"/>
      <c r="I10" s="145" t="s">
        <v>15</v>
      </c>
      <c r="J10" s="75"/>
      <c r="K10" s="145" t="s">
        <v>16</v>
      </c>
      <c r="L10" s="75"/>
      <c r="M10" s="145" t="s">
        <v>17</v>
      </c>
      <c r="N10" s="75"/>
      <c r="O10" s="145" t="s">
        <v>18</v>
      </c>
      <c r="P10" s="75"/>
    </row>
    <row r="11" spans="1:16" x14ac:dyDescent="0.25">
      <c r="A11" s="147" t="s">
        <v>146</v>
      </c>
      <c r="B11" s="75"/>
      <c r="C11" s="75"/>
      <c r="D11" s="75"/>
      <c r="E11" s="75"/>
      <c r="F11" s="75"/>
      <c r="G11" s="148">
        <v>1368282.99</v>
      </c>
      <c r="H11" s="75"/>
      <c r="I11" s="148">
        <v>1856758</v>
      </c>
      <c r="J11" s="75"/>
      <c r="K11" s="148">
        <v>1816544.5</v>
      </c>
      <c r="L11" s="75"/>
      <c r="M11" s="149">
        <v>132.76</v>
      </c>
      <c r="N11" s="75"/>
      <c r="O11" s="149">
        <v>97.83</v>
      </c>
      <c r="P11" s="75"/>
    </row>
    <row r="12" spans="1:16" x14ac:dyDescent="0.25">
      <c r="A12" s="154" t="s">
        <v>147</v>
      </c>
      <c r="B12" s="75"/>
      <c r="C12" s="75"/>
      <c r="D12" s="75"/>
      <c r="E12" s="75"/>
      <c r="F12" s="75"/>
      <c r="G12" s="155">
        <v>600</v>
      </c>
      <c r="H12" s="75"/>
      <c r="I12" s="155">
        <v>600</v>
      </c>
      <c r="J12" s="75"/>
      <c r="K12" s="155">
        <v>600</v>
      </c>
      <c r="L12" s="75"/>
      <c r="M12" s="150">
        <v>100</v>
      </c>
      <c r="N12" s="75"/>
      <c r="O12" s="150">
        <v>100</v>
      </c>
      <c r="P12" s="75"/>
    </row>
    <row r="13" spans="1:16" x14ac:dyDescent="0.25">
      <c r="A13" s="151" t="s">
        <v>148</v>
      </c>
      <c r="B13" s="75"/>
      <c r="C13" s="75"/>
      <c r="D13" s="75"/>
      <c r="E13" s="75"/>
      <c r="F13" s="75"/>
      <c r="G13" s="152">
        <v>600</v>
      </c>
      <c r="H13" s="75"/>
      <c r="I13" s="152">
        <v>600</v>
      </c>
      <c r="J13" s="75"/>
      <c r="K13" s="152">
        <v>600</v>
      </c>
      <c r="L13" s="75"/>
      <c r="M13" s="153">
        <v>100</v>
      </c>
      <c r="N13" s="75"/>
      <c r="O13" s="153">
        <v>100</v>
      </c>
      <c r="P13" s="75"/>
    </row>
    <row r="14" spans="1:16" x14ac:dyDescent="0.25">
      <c r="A14" s="154" t="s">
        <v>149</v>
      </c>
      <c r="B14" s="75"/>
      <c r="C14" s="75"/>
      <c r="D14" s="75"/>
      <c r="E14" s="75"/>
      <c r="F14" s="75"/>
      <c r="G14" s="155">
        <v>1367682.99</v>
      </c>
      <c r="H14" s="75"/>
      <c r="I14" s="155">
        <v>1856158</v>
      </c>
      <c r="J14" s="75"/>
      <c r="K14" s="155">
        <v>1815944.5</v>
      </c>
      <c r="L14" s="75"/>
      <c r="M14" s="150">
        <v>132.78</v>
      </c>
      <c r="N14" s="75"/>
      <c r="O14" s="150">
        <v>97.83</v>
      </c>
      <c r="P14" s="75"/>
    </row>
    <row r="15" spans="1:16" x14ac:dyDescent="0.25">
      <c r="A15" s="151" t="s">
        <v>150</v>
      </c>
      <c r="B15" s="75"/>
      <c r="C15" s="75"/>
      <c r="D15" s="75"/>
      <c r="E15" s="75"/>
      <c r="F15" s="75"/>
      <c r="G15" s="152">
        <v>1367682.99</v>
      </c>
      <c r="H15" s="75"/>
      <c r="I15" s="152">
        <v>1856158</v>
      </c>
      <c r="J15" s="75"/>
      <c r="K15" s="152">
        <v>1815944.5</v>
      </c>
      <c r="L15" s="75"/>
      <c r="M15" s="153">
        <v>132.78</v>
      </c>
      <c r="N15" s="75"/>
      <c r="O15" s="153">
        <v>97.83</v>
      </c>
      <c r="P15" s="75"/>
    </row>
  </sheetData>
  <mergeCells count="49"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A7:P7"/>
    <mergeCell ref="A8:P8"/>
    <mergeCell ref="A9:F9"/>
    <mergeCell ref="G9:H9"/>
    <mergeCell ref="I9:J9"/>
    <mergeCell ref="K9:L9"/>
    <mergeCell ref="M9:N9"/>
    <mergeCell ref="O9:P9"/>
    <mergeCell ref="A2:B2"/>
    <mergeCell ref="A3:B3"/>
    <mergeCell ref="A4:B4"/>
    <mergeCell ref="A5:B5"/>
    <mergeCell ref="A6:P6"/>
  </mergeCells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3"/>
  <sheetViews>
    <sheetView topLeftCell="A4" workbookViewId="0">
      <selection activeCell="P29" sqref="P29"/>
    </sheetView>
  </sheetViews>
  <sheetFormatPr defaultRowHeight="15" x14ac:dyDescent="0.25"/>
  <cols>
    <col min="4" max="4" width="10.140625" customWidth="1"/>
  </cols>
  <sheetData>
    <row r="1" spans="1:22" x14ac:dyDescent="0.25">
      <c r="A1" s="156" t="s">
        <v>0</v>
      </c>
      <c r="B1" s="156"/>
      <c r="C1" s="156"/>
      <c r="D1" s="156"/>
      <c r="E1" s="156"/>
      <c r="U1" s="1" t="s">
        <v>1</v>
      </c>
      <c r="V1" s="2">
        <v>46093.63561391204</v>
      </c>
    </row>
    <row r="2" spans="1:22" x14ac:dyDescent="0.25">
      <c r="A2" s="75" t="s">
        <v>2</v>
      </c>
      <c r="B2" s="75"/>
      <c r="U2" s="1" t="s">
        <v>3</v>
      </c>
      <c r="V2" s="3">
        <v>46093.63561391204</v>
      </c>
    </row>
    <row r="3" spans="1:22" x14ac:dyDescent="0.25">
      <c r="A3" s="75" t="s">
        <v>4</v>
      </c>
      <c r="B3" s="75"/>
    </row>
    <row r="4" spans="1:22" x14ac:dyDescent="0.25">
      <c r="A4" s="75" t="s">
        <v>5</v>
      </c>
      <c r="B4" s="75"/>
    </row>
    <row r="5" spans="1:22" x14ac:dyDescent="0.25">
      <c r="A5" s="75" t="s">
        <v>6</v>
      </c>
      <c r="B5" s="75"/>
    </row>
    <row r="6" spans="1:22" s="8" customFormat="1" ht="18.75" x14ac:dyDescent="0.3">
      <c r="A6" s="159" t="s">
        <v>151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</row>
    <row r="7" spans="1:22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</row>
    <row r="8" spans="1:22" x14ac:dyDescent="0.25">
      <c r="A8" s="74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spans="1:22" ht="31.5" customHeight="1" x14ac:dyDescent="0.25">
      <c r="A9" s="161" t="s">
        <v>152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161" t="s">
        <v>141</v>
      </c>
      <c r="N9" s="75"/>
      <c r="O9" s="81" t="s">
        <v>363</v>
      </c>
      <c r="P9" s="75"/>
      <c r="Q9" s="161" t="s">
        <v>143</v>
      </c>
      <c r="R9" s="75"/>
      <c r="S9" s="161" t="s">
        <v>144</v>
      </c>
      <c r="T9" s="75"/>
      <c r="U9" s="161" t="s">
        <v>145</v>
      </c>
      <c r="V9" s="75"/>
    </row>
    <row r="10" spans="1:22" x14ac:dyDescent="0.25">
      <c r="A10" s="162" t="s">
        <v>153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162" t="s">
        <v>14</v>
      </c>
      <c r="N10" s="75"/>
      <c r="O10" s="162" t="s">
        <v>15</v>
      </c>
      <c r="P10" s="75"/>
      <c r="Q10" s="162" t="s">
        <v>16</v>
      </c>
      <c r="R10" s="75"/>
      <c r="S10" s="162" t="s">
        <v>17</v>
      </c>
      <c r="T10" s="75"/>
      <c r="U10" s="162" t="s">
        <v>18</v>
      </c>
      <c r="V10" s="75"/>
    </row>
    <row r="11" spans="1:22" x14ac:dyDescent="0.25">
      <c r="A11" s="163" t="s">
        <v>154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164">
        <v>15965.51</v>
      </c>
      <c r="N11" s="75"/>
      <c r="O11" s="164">
        <v>29945</v>
      </c>
      <c r="P11" s="75"/>
      <c r="Q11" s="164">
        <v>29945</v>
      </c>
      <c r="R11" s="75"/>
      <c r="S11" s="165">
        <v>0</v>
      </c>
      <c r="T11" s="75"/>
      <c r="U11" s="165">
        <v>100</v>
      </c>
      <c r="V11" s="75"/>
    </row>
    <row r="12" spans="1:22" x14ac:dyDescent="0.25">
      <c r="A12" s="173" t="s">
        <v>159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4">
        <v>0</v>
      </c>
      <c r="N12" s="170"/>
      <c r="O12" s="174">
        <v>4070</v>
      </c>
      <c r="P12" s="170"/>
      <c r="Q12" s="174">
        <v>4070</v>
      </c>
      <c r="R12" s="170"/>
      <c r="S12" s="168">
        <v>0</v>
      </c>
      <c r="T12" s="170"/>
      <c r="U12" s="168">
        <v>100</v>
      </c>
      <c r="V12" s="168"/>
    </row>
    <row r="13" spans="1:22" x14ac:dyDescent="0.25">
      <c r="A13" s="169" t="s">
        <v>160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1">
        <v>0</v>
      </c>
      <c r="N13" s="170"/>
      <c r="O13" s="171">
        <v>4070</v>
      </c>
      <c r="P13" s="170"/>
      <c r="Q13" s="171">
        <v>4070</v>
      </c>
      <c r="R13" s="170"/>
      <c r="S13" s="172">
        <v>0</v>
      </c>
      <c r="T13" s="170"/>
      <c r="U13" s="172">
        <v>100</v>
      </c>
      <c r="V13" s="172"/>
    </row>
    <row r="14" spans="1:22" x14ac:dyDescent="0.25">
      <c r="A14" s="173" t="s">
        <v>161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4">
        <v>0</v>
      </c>
      <c r="N14" s="170"/>
      <c r="O14" s="174">
        <v>11562</v>
      </c>
      <c r="P14" s="170"/>
      <c r="Q14" s="174">
        <v>11562</v>
      </c>
      <c r="R14" s="170"/>
      <c r="S14" s="168">
        <v>0</v>
      </c>
      <c r="T14" s="170"/>
      <c r="U14" s="168">
        <v>100</v>
      </c>
      <c r="V14" s="168"/>
    </row>
    <row r="15" spans="1:22" x14ac:dyDescent="0.25">
      <c r="A15" s="169" t="s">
        <v>162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>
        <v>0</v>
      </c>
      <c r="N15" s="170"/>
      <c r="O15" s="171">
        <v>11562</v>
      </c>
      <c r="P15" s="170"/>
      <c r="Q15" s="171">
        <v>11562</v>
      </c>
      <c r="R15" s="170"/>
      <c r="S15" s="172">
        <v>0</v>
      </c>
      <c r="T15" s="170"/>
      <c r="U15" s="172">
        <v>100</v>
      </c>
      <c r="V15" s="172"/>
    </row>
    <row r="16" spans="1:22" x14ac:dyDescent="0.25">
      <c r="A16" s="173" t="s">
        <v>163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4">
        <v>0</v>
      </c>
      <c r="N16" s="170"/>
      <c r="O16" s="174">
        <v>14304</v>
      </c>
      <c r="P16" s="170"/>
      <c r="Q16" s="174">
        <v>14304</v>
      </c>
      <c r="R16" s="170"/>
      <c r="S16" s="168">
        <v>0</v>
      </c>
      <c r="T16" s="170"/>
      <c r="U16" s="168">
        <v>100</v>
      </c>
      <c r="V16" s="168"/>
    </row>
    <row r="17" spans="1:22" x14ac:dyDescent="0.25">
      <c r="A17" s="169" t="s">
        <v>164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>
        <v>0</v>
      </c>
      <c r="N17" s="170"/>
      <c r="O17" s="171">
        <v>3717</v>
      </c>
      <c r="P17" s="170"/>
      <c r="Q17" s="171">
        <v>3717</v>
      </c>
      <c r="R17" s="170"/>
      <c r="S17" s="172">
        <v>0</v>
      </c>
      <c r="T17" s="170"/>
      <c r="U17" s="172">
        <v>100</v>
      </c>
      <c r="V17" s="172"/>
    </row>
    <row r="18" spans="1:22" x14ac:dyDescent="0.25">
      <c r="A18" s="169" t="s">
        <v>165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>
        <v>0</v>
      </c>
      <c r="N18" s="170"/>
      <c r="O18" s="171">
        <v>10587</v>
      </c>
      <c r="P18" s="170"/>
      <c r="Q18" s="171">
        <v>10587</v>
      </c>
      <c r="R18" s="170"/>
      <c r="S18" s="172">
        <v>0</v>
      </c>
      <c r="T18" s="170"/>
      <c r="U18" s="172">
        <v>100</v>
      </c>
      <c r="V18" s="172"/>
    </row>
    <row r="19" spans="1:22" x14ac:dyDescent="0.25">
      <c r="A19" s="173" t="s">
        <v>166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4">
        <v>0</v>
      </c>
      <c r="N19" s="170"/>
      <c r="O19" s="174">
        <v>9</v>
      </c>
      <c r="P19" s="170"/>
      <c r="Q19" s="174">
        <v>9</v>
      </c>
      <c r="R19" s="170"/>
      <c r="S19" s="168">
        <v>0</v>
      </c>
      <c r="T19" s="170"/>
      <c r="U19" s="168">
        <v>100</v>
      </c>
      <c r="V19" s="168"/>
    </row>
    <row r="20" spans="1:22" x14ac:dyDescent="0.25">
      <c r="A20" s="169" t="s">
        <v>167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1">
        <v>0</v>
      </c>
      <c r="N20" s="170"/>
      <c r="O20" s="171">
        <v>9</v>
      </c>
      <c r="P20" s="170"/>
      <c r="Q20" s="171">
        <v>9</v>
      </c>
      <c r="R20" s="170"/>
      <c r="S20" s="172">
        <v>0</v>
      </c>
      <c r="T20" s="170"/>
      <c r="U20" s="172">
        <v>100</v>
      </c>
      <c r="V20" s="172"/>
    </row>
    <row r="21" spans="1:22" x14ac:dyDescent="0.25">
      <c r="A21" s="167" t="s">
        <v>155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57">
        <v>15965.51</v>
      </c>
      <c r="N21" s="157"/>
      <c r="O21" s="158">
        <v>0</v>
      </c>
      <c r="P21" s="158"/>
      <c r="Q21" s="158">
        <v>0</v>
      </c>
      <c r="R21" s="158"/>
      <c r="S21" s="166">
        <v>0</v>
      </c>
      <c r="T21" s="166"/>
      <c r="U21" s="166">
        <v>0</v>
      </c>
      <c r="V21" s="166"/>
    </row>
    <row r="22" spans="1:22" x14ac:dyDescent="0.25">
      <c r="A22" s="167" t="s">
        <v>156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57">
        <v>15965.51</v>
      </c>
      <c r="N22" s="157"/>
      <c r="O22" s="158">
        <v>0</v>
      </c>
      <c r="P22" s="158"/>
      <c r="Q22" s="158">
        <v>0</v>
      </c>
      <c r="R22" s="158"/>
      <c r="S22" s="166">
        <v>0</v>
      </c>
      <c r="T22" s="166"/>
      <c r="U22" s="166">
        <v>0</v>
      </c>
      <c r="V22" s="166"/>
    </row>
    <row r="23" spans="1:22" x14ac:dyDescent="0.25">
      <c r="A23" s="163" t="s">
        <v>157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>
        <v>15965.51</v>
      </c>
      <c r="N23" s="164"/>
      <c r="O23" s="164">
        <v>29945</v>
      </c>
      <c r="P23" s="164"/>
      <c r="Q23" s="164">
        <v>29945</v>
      </c>
      <c r="R23" s="164"/>
      <c r="S23" s="165" t="s">
        <v>2</v>
      </c>
      <c r="T23" s="165"/>
      <c r="U23" s="165" t="s">
        <v>2</v>
      </c>
      <c r="V23" s="165"/>
    </row>
  </sheetData>
  <mergeCells count="98"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U20:V20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A20:L20"/>
    <mergeCell ref="M20:N20"/>
    <mergeCell ref="O20:P20"/>
    <mergeCell ref="Q20:R20"/>
    <mergeCell ref="S20:T20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Q21:R21"/>
    <mergeCell ref="S21:T21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1:V21"/>
    <mergeCell ref="A21:L21"/>
    <mergeCell ref="S11:T11"/>
    <mergeCell ref="U11:V11"/>
    <mergeCell ref="A10:L10"/>
    <mergeCell ref="M10:N10"/>
    <mergeCell ref="O10:P10"/>
    <mergeCell ref="Q10:R10"/>
    <mergeCell ref="S10:T10"/>
    <mergeCell ref="M21:N21"/>
    <mergeCell ref="O21:P21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A2:B2"/>
    <mergeCell ref="A3:B3"/>
    <mergeCell ref="A4:B4"/>
    <mergeCell ref="A5:B5"/>
    <mergeCell ref="A1:E1"/>
  </mergeCells>
  <pageMargins left="0.25" right="0.25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0"/>
  <sheetViews>
    <sheetView workbookViewId="0">
      <selection activeCell="O14" sqref="O14:P14"/>
    </sheetView>
  </sheetViews>
  <sheetFormatPr defaultRowHeight="15" x14ac:dyDescent="0.25"/>
  <cols>
    <col min="4" max="4" width="10.140625" customWidth="1"/>
    <col min="9" max="9" width="3.85546875" customWidth="1"/>
    <col min="10" max="12" width="9.140625" hidden="1" customWidth="1"/>
  </cols>
  <sheetData>
    <row r="1" spans="1:22" x14ac:dyDescent="0.25">
      <c r="A1" t="s">
        <v>0</v>
      </c>
      <c r="U1" s="1" t="s">
        <v>1</v>
      </c>
      <c r="V1" s="2">
        <v>46093.635641030094</v>
      </c>
    </row>
    <row r="2" spans="1:22" x14ac:dyDescent="0.25">
      <c r="A2" s="75" t="s">
        <v>2</v>
      </c>
      <c r="B2" s="75"/>
      <c r="U2" s="1" t="s">
        <v>3</v>
      </c>
      <c r="V2" s="3">
        <v>46093.635641030094</v>
      </c>
    </row>
    <row r="3" spans="1:22" x14ac:dyDescent="0.25">
      <c r="A3" s="75" t="s">
        <v>4</v>
      </c>
      <c r="B3" s="75"/>
    </row>
    <row r="4" spans="1:22" x14ac:dyDescent="0.25">
      <c r="A4" s="75" t="s">
        <v>5</v>
      </c>
      <c r="B4" s="75"/>
    </row>
    <row r="5" spans="1:22" x14ac:dyDescent="0.25">
      <c r="A5" s="75" t="s">
        <v>6</v>
      </c>
      <c r="B5" s="75"/>
    </row>
    <row r="6" spans="1:22" s="9" customFormat="1" ht="18.75" x14ac:dyDescent="0.3">
      <c r="A6" s="175" t="s">
        <v>158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</row>
    <row r="7" spans="1:22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2" x14ac:dyDescent="0.25">
      <c r="A8" s="74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14" spans="1:22" ht="30.75" customHeight="1" x14ac:dyDescent="0.25">
      <c r="A14" s="177" t="s">
        <v>8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177" t="s">
        <v>9</v>
      </c>
      <c r="N14" s="75"/>
      <c r="O14" s="81" t="s">
        <v>363</v>
      </c>
      <c r="P14" s="75"/>
      <c r="Q14" s="177" t="s">
        <v>10</v>
      </c>
      <c r="R14" s="75"/>
      <c r="S14" s="177" t="s">
        <v>11</v>
      </c>
      <c r="T14" s="75"/>
      <c r="U14" s="177" t="s">
        <v>12</v>
      </c>
      <c r="V14" s="75"/>
    </row>
    <row r="15" spans="1:22" x14ac:dyDescent="0.25">
      <c r="A15" s="177" t="s">
        <v>153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177" t="s">
        <v>14</v>
      </c>
      <c r="N15" s="75"/>
      <c r="O15" s="177" t="s">
        <v>15</v>
      </c>
      <c r="P15" s="75"/>
      <c r="Q15" s="177" t="s">
        <v>16</v>
      </c>
      <c r="R15" s="75"/>
      <c r="S15" s="177" t="s">
        <v>17</v>
      </c>
      <c r="T15" s="75"/>
      <c r="U15" s="177" t="s">
        <v>18</v>
      </c>
      <c r="V15" s="75"/>
    </row>
    <row r="16" spans="1:22" x14ac:dyDescent="0.25">
      <c r="A16" s="178" t="s">
        <v>157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79" t="s">
        <v>2</v>
      </c>
      <c r="N16" s="75"/>
      <c r="O16" s="179">
        <v>29945</v>
      </c>
      <c r="P16" s="75"/>
      <c r="Q16" s="179">
        <v>29945</v>
      </c>
      <c r="R16" s="75"/>
      <c r="S16" s="180">
        <v>0</v>
      </c>
      <c r="T16" s="75"/>
      <c r="U16" s="180">
        <f>Q16/O16*100</f>
        <v>100</v>
      </c>
      <c r="V16" s="75"/>
    </row>
    <row r="17" spans="1:22" x14ac:dyDescent="0.25">
      <c r="A17" s="185" t="s">
        <v>159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186">
        <v>0</v>
      </c>
      <c r="N17" s="75"/>
      <c r="O17" s="186">
        <v>4070</v>
      </c>
      <c r="P17" s="75"/>
      <c r="Q17" s="186">
        <v>4070</v>
      </c>
      <c r="R17" s="75"/>
      <c r="S17" s="181">
        <v>0</v>
      </c>
      <c r="T17" s="75"/>
      <c r="U17" s="181">
        <v>100</v>
      </c>
      <c r="V17" s="181"/>
    </row>
    <row r="18" spans="1:22" x14ac:dyDescent="0.25">
      <c r="A18" s="182" t="s">
        <v>160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183">
        <v>0</v>
      </c>
      <c r="N18" s="75"/>
      <c r="O18" s="183">
        <v>4070</v>
      </c>
      <c r="P18" s="75"/>
      <c r="Q18" s="183">
        <v>4070</v>
      </c>
      <c r="R18" s="75"/>
      <c r="S18" s="184">
        <v>0</v>
      </c>
      <c r="T18" s="75"/>
      <c r="U18" s="184">
        <v>100</v>
      </c>
      <c r="V18" s="184"/>
    </row>
    <row r="19" spans="1:22" x14ac:dyDescent="0.25">
      <c r="A19" s="185" t="s">
        <v>161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186">
        <v>0</v>
      </c>
      <c r="N19" s="75"/>
      <c r="O19" s="186">
        <v>11562</v>
      </c>
      <c r="P19" s="75"/>
      <c r="Q19" s="186">
        <v>11562</v>
      </c>
      <c r="R19" s="75"/>
      <c r="S19" s="181">
        <v>0</v>
      </c>
      <c r="T19" s="75"/>
      <c r="U19" s="181">
        <v>100</v>
      </c>
      <c r="V19" s="181"/>
    </row>
    <row r="20" spans="1:22" x14ac:dyDescent="0.25">
      <c r="A20" s="182" t="s">
        <v>162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183">
        <v>0</v>
      </c>
      <c r="N20" s="75"/>
      <c r="O20" s="183">
        <v>11562</v>
      </c>
      <c r="P20" s="75"/>
      <c r="Q20" s="183">
        <v>11562</v>
      </c>
      <c r="R20" s="75"/>
      <c r="S20" s="184">
        <v>0</v>
      </c>
      <c r="T20" s="75"/>
      <c r="U20" s="184">
        <v>100</v>
      </c>
      <c r="V20" s="184"/>
    </row>
    <row r="21" spans="1:22" x14ac:dyDescent="0.25">
      <c r="A21" s="185" t="s">
        <v>163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186">
        <v>0</v>
      </c>
      <c r="N21" s="75"/>
      <c r="O21" s="186">
        <v>14304</v>
      </c>
      <c r="P21" s="75"/>
      <c r="Q21" s="186">
        <v>14304</v>
      </c>
      <c r="R21" s="75"/>
      <c r="S21" s="181">
        <v>0</v>
      </c>
      <c r="T21" s="75"/>
      <c r="U21" s="181">
        <v>100</v>
      </c>
      <c r="V21" s="181"/>
    </row>
    <row r="22" spans="1:22" x14ac:dyDescent="0.25">
      <c r="A22" s="182" t="s">
        <v>164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183">
        <v>0</v>
      </c>
      <c r="N22" s="75"/>
      <c r="O22" s="183">
        <v>3717</v>
      </c>
      <c r="P22" s="75"/>
      <c r="Q22" s="183">
        <v>3717</v>
      </c>
      <c r="R22" s="75"/>
      <c r="S22" s="184">
        <v>0</v>
      </c>
      <c r="T22" s="75"/>
      <c r="U22" s="184">
        <v>100</v>
      </c>
      <c r="V22" s="184"/>
    </row>
    <row r="23" spans="1:22" x14ac:dyDescent="0.25">
      <c r="A23" s="182" t="s">
        <v>165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183">
        <v>0</v>
      </c>
      <c r="N23" s="75"/>
      <c r="O23" s="183">
        <v>10587</v>
      </c>
      <c r="P23" s="75"/>
      <c r="Q23" s="183">
        <v>10587</v>
      </c>
      <c r="R23" s="75"/>
      <c r="S23" s="184">
        <v>0</v>
      </c>
      <c r="T23" s="75"/>
      <c r="U23" s="184">
        <v>100</v>
      </c>
      <c r="V23" s="184"/>
    </row>
    <row r="24" spans="1:22" x14ac:dyDescent="0.25">
      <c r="A24" s="185" t="s">
        <v>166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186">
        <v>0</v>
      </c>
      <c r="N24" s="75"/>
      <c r="O24" s="186">
        <v>9</v>
      </c>
      <c r="P24" s="75"/>
      <c r="Q24" s="186">
        <v>9</v>
      </c>
      <c r="R24" s="75"/>
      <c r="S24" s="181">
        <v>0</v>
      </c>
      <c r="T24" s="75"/>
      <c r="U24" s="181">
        <v>100</v>
      </c>
      <c r="V24" s="181"/>
    </row>
    <row r="25" spans="1:22" x14ac:dyDescent="0.25">
      <c r="A25" s="182" t="s">
        <v>167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183">
        <v>0</v>
      </c>
      <c r="N25" s="75"/>
      <c r="O25" s="183">
        <v>9</v>
      </c>
      <c r="P25" s="75"/>
      <c r="Q25" s="183">
        <v>9</v>
      </c>
      <c r="R25" s="75"/>
      <c r="S25" s="184">
        <v>0</v>
      </c>
      <c r="T25" s="75"/>
      <c r="U25" s="184">
        <v>100</v>
      </c>
      <c r="V25" s="184"/>
    </row>
    <row r="26" spans="1:22" x14ac:dyDescent="0.25">
      <c r="A26" s="187" t="s">
        <v>305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189">
        <v>15965.51</v>
      </c>
      <c r="N26" s="75"/>
      <c r="O26" s="16"/>
      <c r="P26" s="19">
        <v>0</v>
      </c>
      <c r="Q26" s="16"/>
      <c r="R26" s="19">
        <v>0</v>
      </c>
      <c r="S26" s="16"/>
      <c r="T26" s="19">
        <v>0</v>
      </c>
      <c r="U26" s="16"/>
      <c r="V26" s="19">
        <v>0</v>
      </c>
    </row>
    <row r="27" spans="1:22" x14ac:dyDescent="0.25">
      <c r="A27" s="188" t="s">
        <v>306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190">
        <v>763</v>
      </c>
      <c r="N27" s="75"/>
      <c r="O27" s="17"/>
      <c r="P27" s="18">
        <v>0</v>
      </c>
      <c r="Q27" s="17"/>
      <c r="R27" s="18">
        <v>0</v>
      </c>
      <c r="S27" s="17"/>
      <c r="T27" s="18">
        <v>0</v>
      </c>
      <c r="U27" s="17"/>
      <c r="V27" s="18">
        <v>0</v>
      </c>
    </row>
    <row r="28" spans="1:22" x14ac:dyDescent="0.25">
      <c r="A28" s="188" t="s">
        <v>307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190">
        <v>230.51</v>
      </c>
      <c r="N28" s="75"/>
      <c r="O28" s="17"/>
      <c r="P28" s="18">
        <v>0</v>
      </c>
      <c r="Q28" s="17"/>
      <c r="R28" s="18">
        <v>0</v>
      </c>
      <c r="S28" s="17"/>
      <c r="T28" s="18">
        <v>0</v>
      </c>
      <c r="U28" s="17"/>
      <c r="V28" s="18">
        <v>0</v>
      </c>
    </row>
    <row r="29" spans="1:22" x14ac:dyDescent="0.25">
      <c r="A29" s="188" t="s">
        <v>308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190">
        <v>8296</v>
      </c>
      <c r="N29" s="75"/>
      <c r="O29" s="17"/>
      <c r="P29" s="18">
        <v>0</v>
      </c>
      <c r="Q29" s="17"/>
      <c r="R29" s="18">
        <v>0</v>
      </c>
      <c r="S29" s="17"/>
      <c r="T29" s="18">
        <v>0</v>
      </c>
      <c r="U29" s="17"/>
      <c r="V29" s="18">
        <v>0</v>
      </c>
    </row>
    <row r="30" spans="1:22" x14ac:dyDescent="0.25">
      <c r="A30" s="188" t="s">
        <v>309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190">
        <v>6676</v>
      </c>
      <c r="N30" s="75"/>
      <c r="O30" s="17"/>
      <c r="P30" s="18">
        <v>0</v>
      </c>
      <c r="Q30" s="17"/>
      <c r="R30" s="18">
        <v>0</v>
      </c>
      <c r="S30" s="17"/>
      <c r="T30" s="18">
        <v>0</v>
      </c>
      <c r="U30" s="17"/>
      <c r="V30" s="18">
        <v>0</v>
      </c>
    </row>
  </sheetData>
  <mergeCells count="89">
    <mergeCell ref="A30:L30"/>
    <mergeCell ref="M26:N26"/>
    <mergeCell ref="M27:N27"/>
    <mergeCell ref="M28:N28"/>
    <mergeCell ref="M29:N29"/>
    <mergeCell ref="M30:N30"/>
    <mergeCell ref="U25:V25"/>
    <mergeCell ref="A26:L26"/>
    <mergeCell ref="A27:L27"/>
    <mergeCell ref="A28:L28"/>
    <mergeCell ref="A29:L29"/>
    <mergeCell ref="A25:L25"/>
    <mergeCell ref="M25:N25"/>
    <mergeCell ref="O25:P25"/>
    <mergeCell ref="Q25:R25"/>
    <mergeCell ref="S25:T25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A7:U7"/>
    <mergeCell ref="A8:U8"/>
    <mergeCell ref="A14:L14"/>
    <mergeCell ref="M14:N14"/>
    <mergeCell ref="O14:P14"/>
    <mergeCell ref="Q14:R14"/>
    <mergeCell ref="S14:T14"/>
    <mergeCell ref="U14:V14"/>
    <mergeCell ref="A2:B2"/>
    <mergeCell ref="A3:B3"/>
    <mergeCell ref="A4:B4"/>
    <mergeCell ref="A5:B5"/>
    <mergeCell ref="A6:U6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4"/>
  <sheetViews>
    <sheetView workbookViewId="0">
      <selection activeCell="R9" sqref="R9:S9"/>
    </sheetView>
  </sheetViews>
  <sheetFormatPr defaultRowHeight="15" x14ac:dyDescent="0.25"/>
  <cols>
    <col min="4" max="4" width="10.140625" customWidth="1"/>
    <col min="14" max="14" width="3.5703125" customWidth="1"/>
    <col min="15" max="15" width="9.140625" hidden="1" customWidth="1"/>
  </cols>
  <sheetData>
    <row r="1" spans="1:21" x14ac:dyDescent="0.25">
      <c r="A1" t="s">
        <v>0</v>
      </c>
      <c r="T1" s="1" t="s">
        <v>1</v>
      </c>
      <c r="U1" s="2">
        <v>46093.635641030094</v>
      </c>
    </row>
    <row r="2" spans="1:21" x14ac:dyDescent="0.25">
      <c r="A2" s="75" t="s">
        <v>2</v>
      </c>
      <c r="B2" s="75"/>
      <c r="T2" s="1" t="s">
        <v>3</v>
      </c>
      <c r="U2" s="3">
        <v>46093.635641030094</v>
      </c>
    </row>
    <row r="3" spans="1:21" x14ac:dyDescent="0.25">
      <c r="A3" s="75" t="s">
        <v>4</v>
      </c>
      <c r="B3" s="75"/>
    </row>
    <row r="4" spans="1:21" x14ac:dyDescent="0.25">
      <c r="A4" s="75" t="s">
        <v>5</v>
      </c>
      <c r="B4" s="75"/>
    </row>
    <row r="5" spans="1:21" x14ac:dyDescent="0.25">
      <c r="A5" s="75" t="s">
        <v>6</v>
      </c>
      <c r="B5" s="75"/>
    </row>
    <row r="6" spans="1:21" s="10" customFormat="1" ht="18.75" x14ac:dyDescent="0.3">
      <c r="A6" s="191" t="s">
        <v>168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x14ac:dyDescent="0.25">
      <c r="A7" s="74" t="s">
        <v>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x14ac:dyDescent="0.25">
      <c r="A8" s="74" t="s">
        <v>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ht="30" customHeight="1" x14ac:dyDescent="0.25">
      <c r="A9" s="193" t="s">
        <v>169</v>
      </c>
      <c r="B9" s="75"/>
      <c r="C9" s="75"/>
      <c r="D9" s="75"/>
      <c r="E9" s="75"/>
      <c r="F9" s="193" t="s">
        <v>170</v>
      </c>
      <c r="G9" s="75"/>
      <c r="H9" s="75"/>
      <c r="I9" s="75"/>
      <c r="J9" s="75"/>
      <c r="K9" s="75"/>
      <c r="L9" s="75"/>
      <c r="M9" s="75"/>
      <c r="N9" s="75"/>
      <c r="O9" s="75"/>
      <c r="P9" s="193" t="s">
        <v>142</v>
      </c>
      <c r="Q9" s="75"/>
      <c r="R9" s="146" t="s">
        <v>364</v>
      </c>
      <c r="S9" s="145"/>
      <c r="T9" s="193" t="s">
        <v>171</v>
      </c>
      <c r="U9" s="75"/>
    </row>
    <row r="10" spans="1:21" x14ac:dyDescent="0.25">
      <c r="A10" s="193" t="s">
        <v>2</v>
      </c>
      <c r="B10" s="75"/>
      <c r="C10" s="75"/>
      <c r="D10" s="75"/>
      <c r="E10" s="75"/>
      <c r="F10" s="193" t="s">
        <v>2</v>
      </c>
      <c r="G10" s="75"/>
      <c r="H10" s="75"/>
      <c r="I10" s="75"/>
      <c r="J10" s="75"/>
      <c r="K10" s="75"/>
      <c r="L10" s="75"/>
      <c r="M10" s="75"/>
      <c r="N10" s="75"/>
      <c r="O10" s="75"/>
      <c r="P10" s="193" t="s">
        <v>14</v>
      </c>
      <c r="Q10" s="75"/>
      <c r="R10" s="193" t="s">
        <v>15</v>
      </c>
      <c r="S10" s="75"/>
      <c r="T10" s="193" t="s">
        <v>16</v>
      </c>
      <c r="U10" s="75"/>
    </row>
    <row r="11" spans="1:21" x14ac:dyDescent="0.25">
      <c r="A11" s="194" t="s">
        <v>2</v>
      </c>
      <c r="B11" s="75"/>
      <c r="C11" s="75"/>
      <c r="D11" s="75"/>
      <c r="E11" s="75"/>
      <c r="F11" s="195" t="s">
        <v>172</v>
      </c>
      <c r="G11" s="75"/>
      <c r="H11" s="75"/>
      <c r="I11" s="75"/>
      <c r="J11" s="75"/>
      <c r="K11" s="75"/>
      <c r="L11" s="75"/>
      <c r="M11" s="75"/>
      <c r="N11" s="75"/>
      <c r="O11" s="75"/>
      <c r="P11" s="196">
        <v>1856758</v>
      </c>
      <c r="Q11" s="75"/>
      <c r="R11" s="196">
        <v>1816544.5</v>
      </c>
      <c r="S11" s="75"/>
      <c r="T11" s="197">
        <v>97.83</v>
      </c>
      <c r="U11" s="75"/>
    </row>
    <row r="12" spans="1:21" x14ac:dyDescent="0.25">
      <c r="A12" s="203" t="s">
        <v>173</v>
      </c>
      <c r="B12" s="75"/>
      <c r="C12" s="75"/>
      <c r="D12" s="203" t="s">
        <v>174</v>
      </c>
      <c r="E12" s="75"/>
      <c r="F12" s="204" t="s">
        <v>175</v>
      </c>
      <c r="G12" s="75"/>
      <c r="H12" s="75"/>
      <c r="I12" s="75"/>
      <c r="J12" s="75"/>
      <c r="K12" s="75"/>
      <c r="L12" s="75"/>
      <c r="M12" s="75"/>
      <c r="N12" s="75"/>
      <c r="O12" s="75"/>
      <c r="P12" s="205">
        <v>1856758</v>
      </c>
      <c r="Q12" s="75"/>
      <c r="R12" s="205">
        <v>1816544.5</v>
      </c>
      <c r="S12" s="75"/>
      <c r="T12" s="198">
        <v>97.83</v>
      </c>
      <c r="U12" s="75"/>
    </row>
    <row r="13" spans="1:21" x14ac:dyDescent="0.25">
      <c r="A13" s="199" t="s">
        <v>176</v>
      </c>
      <c r="B13" s="75"/>
      <c r="C13" s="75"/>
      <c r="D13" s="199" t="s">
        <v>177</v>
      </c>
      <c r="E13" s="75"/>
      <c r="F13" s="200" t="s">
        <v>178</v>
      </c>
      <c r="G13" s="75"/>
      <c r="H13" s="75"/>
      <c r="I13" s="75"/>
      <c r="J13" s="75"/>
      <c r="K13" s="75"/>
      <c r="L13" s="75"/>
      <c r="M13" s="75"/>
      <c r="N13" s="75"/>
      <c r="O13" s="75"/>
      <c r="P13" s="201">
        <v>1856758</v>
      </c>
      <c r="Q13" s="75"/>
      <c r="R13" s="201">
        <v>1816544.5</v>
      </c>
      <c r="S13" s="75"/>
      <c r="T13" s="202">
        <v>97.83</v>
      </c>
      <c r="U13" s="75"/>
    </row>
    <row r="14" spans="1:21" x14ac:dyDescent="0.25">
      <c r="A14" s="207" t="s">
        <v>179</v>
      </c>
      <c r="B14" s="75"/>
      <c r="C14" s="75"/>
      <c r="D14" s="207" t="s">
        <v>180</v>
      </c>
      <c r="E14" s="75"/>
      <c r="F14" s="208" t="s">
        <v>181</v>
      </c>
      <c r="G14" s="75"/>
      <c r="H14" s="75"/>
      <c r="I14" s="75"/>
      <c r="J14" s="75"/>
      <c r="K14" s="75"/>
      <c r="L14" s="75"/>
      <c r="M14" s="75"/>
      <c r="N14" s="75"/>
      <c r="O14" s="75"/>
      <c r="P14" s="209">
        <v>1856758</v>
      </c>
      <c r="Q14" s="75"/>
      <c r="R14" s="209">
        <v>1816544.5</v>
      </c>
      <c r="S14" s="75"/>
      <c r="T14" s="206">
        <v>97.83</v>
      </c>
      <c r="U14" s="75"/>
    </row>
  </sheetData>
  <mergeCells count="40">
    <mergeCell ref="T14:U14"/>
    <mergeCell ref="A14:C14"/>
    <mergeCell ref="D14:E14"/>
    <mergeCell ref="F14:O14"/>
    <mergeCell ref="P14:Q14"/>
    <mergeCell ref="R14:S14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  <mergeCell ref="A11:E11"/>
    <mergeCell ref="F11:O11"/>
    <mergeCell ref="P11:Q11"/>
    <mergeCell ref="R11:S11"/>
    <mergeCell ref="T11:U11"/>
    <mergeCell ref="A10:E10"/>
    <mergeCell ref="F10:O10"/>
    <mergeCell ref="P10:Q10"/>
    <mergeCell ref="R10:S10"/>
    <mergeCell ref="T10:U10"/>
    <mergeCell ref="A7:U7"/>
    <mergeCell ref="A8:U8"/>
    <mergeCell ref="A9:E9"/>
    <mergeCell ref="F9:O9"/>
    <mergeCell ref="P9:Q9"/>
    <mergeCell ref="R9:S9"/>
    <mergeCell ref="T9:U9"/>
    <mergeCell ref="A2:B2"/>
    <mergeCell ref="A3:B3"/>
    <mergeCell ref="A4:B4"/>
    <mergeCell ref="A5:B5"/>
    <mergeCell ref="A6:U6"/>
  </mergeCells>
  <pageMargins left="0.25" right="0.25" top="0.75" bottom="0.75" header="0.3" footer="0.3"/>
  <pageSetup paperSize="9" scale="7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83"/>
  <sheetViews>
    <sheetView topLeftCell="A18" workbookViewId="0">
      <selection activeCell="R47" sqref="R47"/>
    </sheetView>
  </sheetViews>
  <sheetFormatPr defaultRowHeight="15" x14ac:dyDescent="0.25"/>
  <cols>
    <col min="2" max="2" width="3.28515625" customWidth="1"/>
    <col min="4" max="4" width="10.140625" customWidth="1"/>
    <col min="12" max="12" width="6.5703125" customWidth="1"/>
    <col min="14" max="14" width="6" customWidth="1"/>
    <col min="16" max="16" width="3.7109375" customWidth="1"/>
  </cols>
  <sheetData>
    <row r="1" spans="1:16" x14ac:dyDescent="0.25">
      <c r="A1" t="s">
        <v>0</v>
      </c>
      <c r="N1" s="1" t="s">
        <v>1</v>
      </c>
      <c r="O1" s="2">
        <v>46093.635679212966</v>
      </c>
    </row>
    <row r="2" spans="1:16" x14ac:dyDescent="0.25">
      <c r="A2" s="75" t="s">
        <v>2</v>
      </c>
      <c r="B2" s="75"/>
      <c r="N2" s="1" t="s">
        <v>3</v>
      </c>
      <c r="O2" s="3">
        <v>46093.635679212966</v>
      </c>
    </row>
    <row r="3" spans="1:16" x14ac:dyDescent="0.25">
      <c r="A3" s="75" t="s">
        <v>4</v>
      </c>
      <c r="B3" s="75"/>
    </row>
    <row r="4" spans="1:16" x14ac:dyDescent="0.25">
      <c r="A4" s="75" t="s">
        <v>5</v>
      </c>
      <c r="B4" s="75"/>
    </row>
    <row r="5" spans="1:16" x14ac:dyDescent="0.25">
      <c r="A5" s="75" t="s">
        <v>6</v>
      </c>
      <c r="B5" s="75"/>
    </row>
    <row r="6" spans="1:16" ht="15.75" x14ac:dyDescent="0.25">
      <c r="A6" s="76" t="s">
        <v>310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s="11" customFormat="1" ht="18.75" x14ac:dyDescent="0.3">
      <c r="A7" s="210" t="s">
        <v>182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6" x14ac:dyDescent="0.25">
      <c r="A8" s="74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x14ac:dyDescent="0.25">
      <c r="A9" s="74" t="s">
        <v>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6" x14ac:dyDescent="0.25">
      <c r="A10" s="212" t="s">
        <v>2</v>
      </c>
      <c r="B10" s="75"/>
      <c r="C10" s="212" t="s">
        <v>183</v>
      </c>
      <c r="D10" s="75"/>
      <c r="E10" s="75"/>
      <c r="F10" s="75"/>
      <c r="G10" s="75"/>
      <c r="H10" s="75"/>
      <c r="I10" s="75"/>
      <c r="J10" s="75"/>
      <c r="K10" s="211" t="s">
        <v>2</v>
      </c>
      <c r="L10" s="75"/>
      <c r="M10" s="211" t="s">
        <v>2</v>
      </c>
      <c r="N10" s="75"/>
      <c r="O10" s="211" t="s">
        <v>2</v>
      </c>
      <c r="P10" s="75"/>
    </row>
    <row r="11" spans="1:16" x14ac:dyDescent="0.25">
      <c r="A11" s="212" t="s">
        <v>2</v>
      </c>
      <c r="B11" s="75"/>
      <c r="C11" s="212" t="s">
        <v>184</v>
      </c>
      <c r="D11" s="75"/>
      <c r="E11" s="75"/>
      <c r="F11" s="75"/>
      <c r="G11" s="75"/>
      <c r="H11" s="75"/>
      <c r="I11" s="75"/>
      <c r="J11" s="75"/>
      <c r="K11" s="211" t="s">
        <v>2</v>
      </c>
      <c r="L11" s="75"/>
      <c r="M11" s="211" t="s">
        <v>2</v>
      </c>
      <c r="N11" s="75"/>
      <c r="O11" s="211" t="s">
        <v>2</v>
      </c>
      <c r="P11" s="75"/>
    </row>
    <row r="12" spans="1:16" ht="29.25" customHeight="1" x14ac:dyDescent="0.25">
      <c r="A12" s="212" t="s">
        <v>185</v>
      </c>
      <c r="B12" s="75"/>
      <c r="C12" s="213" t="s">
        <v>186</v>
      </c>
      <c r="D12" s="75"/>
      <c r="E12" s="211" t="s">
        <v>187</v>
      </c>
      <c r="F12" s="75"/>
      <c r="G12" s="75"/>
      <c r="H12" s="75"/>
      <c r="I12" s="75"/>
      <c r="J12" s="75"/>
      <c r="K12" s="146" t="s">
        <v>364</v>
      </c>
      <c r="L12" s="145"/>
      <c r="M12" s="211" t="s">
        <v>143</v>
      </c>
      <c r="N12" s="75"/>
      <c r="O12" s="211" t="s">
        <v>171</v>
      </c>
      <c r="P12" s="75"/>
    </row>
    <row r="13" spans="1:16" x14ac:dyDescent="0.25">
      <c r="A13" s="211" t="s">
        <v>2</v>
      </c>
      <c r="B13" s="75"/>
      <c r="C13" s="75"/>
      <c r="D13" s="75"/>
      <c r="E13" s="75"/>
      <c r="F13" s="75"/>
      <c r="G13" s="75"/>
      <c r="H13" s="75"/>
      <c r="I13" s="75"/>
      <c r="J13" s="75"/>
      <c r="K13" s="211" t="s">
        <v>14</v>
      </c>
      <c r="L13" s="75"/>
      <c r="M13" s="211" t="s">
        <v>15</v>
      </c>
      <c r="N13" s="75"/>
      <c r="O13" s="211" t="s">
        <v>16</v>
      </c>
      <c r="P13" s="75"/>
    </row>
    <row r="14" spans="1:16" x14ac:dyDescent="0.25">
      <c r="A14" s="214" t="s">
        <v>2</v>
      </c>
      <c r="B14" s="75"/>
      <c r="C14" s="214" t="s">
        <v>172</v>
      </c>
      <c r="D14" s="75"/>
      <c r="E14" s="75"/>
      <c r="F14" s="75"/>
      <c r="G14" s="75"/>
      <c r="H14" s="75"/>
      <c r="I14" s="75"/>
      <c r="J14" s="75"/>
      <c r="K14" s="215">
        <v>1856758</v>
      </c>
      <c r="L14" s="75"/>
      <c r="M14" s="215">
        <v>1816544.5</v>
      </c>
      <c r="N14" s="75"/>
      <c r="O14" s="216">
        <v>97.83</v>
      </c>
      <c r="P14" s="75"/>
    </row>
    <row r="15" spans="1:16" x14ac:dyDescent="0.25">
      <c r="A15" s="217" t="s">
        <v>2</v>
      </c>
      <c r="B15" s="75"/>
      <c r="C15" s="217" t="s">
        <v>188</v>
      </c>
      <c r="D15" s="75"/>
      <c r="E15" s="75"/>
      <c r="F15" s="75"/>
      <c r="G15" s="75"/>
      <c r="H15" s="75"/>
      <c r="I15" s="75"/>
      <c r="J15" s="75"/>
      <c r="K15" s="218">
        <v>1856758</v>
      </c>
      <c r="L15" s="75"/>
      <c r="M15" s="218">
        <v>1816544.5</v>
      </c>
      <c r="N15" s="75"/>
      <c r="O15" s="219">
        <v>97.83</v>
      </c>
      <c r="P15" s="75"/>
    </row>
    <row r="16" spans="1:16" x14ac:dyDescent="0.25">
      <c r="A16" s="217" t="s">
        <v>2</v>
      </c>
      <c r="B16" s="75"/>
      <c r="C16" s="217" t="s">
        <v>189</v>
      </c>
      <c r="D16" s="75"/>
      <c r="E16" s="75"/>
      <c r="F16" s="75"/>
      <c r="G16" s="75"/>
      <c r="H16" s="75"/>
      <c r="I16" s="75"/>
      <c r="J16" s="75"/>
      <c r="K16" s="218">
        <v>1856758</v>
      </c>
      <c r="L16" s="75"/>
      <c r="M16" s="218">
        <v>1816544.5</v>
      </c>
      <c r="N16" s="75"/>
      <c r="O16" s="219">
        <v>97.83</v>
      </c>
      <c r="P16" s="75"/>
    </row>
    <row r="17" spans="1:16" x14ac:dyDescent="0.25">
      <c r="A17" s="217" t="s">
        <v>2</v>
      </c>
      <c r="B17" s="75"/>
      <c r="C17" s="217" t="s">
        <v>190</v>
      </c>
      <c r="D17" s="75"/>
      <c r="E17" s="75"/>
      <c r="F17" s="75"/>
      <c r="G17" s="75"/>
      <c r="H17" s="75"/>
      <c r="I17" s="75"/>
      <c r="J17" s="75"/>
      <c r="K17" s="218">
        <v>1856758</v>
      </c>
      <c r="L17" s="75"/>
      <c r="M17" s="218">
        <v>1816544.5</v>
      </c>
      <c r="N17" s="75"/>
      <c r="O17" s="219">
        <v>97.83</v>
      </c>
      <c r="P17" s="75"/>
    </row>
    <row r="18" spans="1:16" x14ac:dyDescent="0.25">
      <c r="A18" s="220" t="s">
        <v>2</v>
      </c>
      <c r="B18" s="75"/>
      <c r="C18" s="220" t="s">
        <v>127</v>
      </c>
      <c r="D18" s="75"/>
      <c r="E18" s="75"/>
      <c r="F18" s="75"/>
      <c r="G18" s="75"/>
      <c r="H18" s="75"/>
      <c r="I18" s="75"/>
      <c r="J18" s="75"/>
      <c r="K18" s="221">
        <v>1417910</v>
      </c>
      <c r="L18" s="75"/>
      <c r="M18" s="221">
        <v>1411187.67</v>
      </c>
      <c r="N18" s="75"/>
      <c r="O18" s="222">
        <v>99.53</v>
      </c>
      <c r="P18" s="75"/>
    </row>
    <row r="19" spans="1:16" x14ac:dyDescent="0.25">
      <c r="A19" s="220" t="s">
        <v>2</v>
      </c>
      <c r="B19" s="75"/>
      <c r="C19" s="220" t="s">
        <v>128</v>
      </c>
      <c r="D19" s="75"/>
      <c r="E19" s="75"/>
      <c r="F19" s="75"/>
      <c r="G19" s="75"/>
      <c r="H19" s="75"/>
      <c r="I19" s="75"/>
      <c r="J19" s="75"/>
      <c r="K19" s="221">
        <v>1417910</v>
      </c>
      <c r="L19" s="75"/>
      <c r="M19" s="221">
        <v>1411187.67</v>
      </c>
      <c r="N19" s="75"/>
      <c r="O19" s="222">
        <v>99.53</v>
      </c>
      <c r="P19" s="75"/>
    </row>
    <row r="20" spans="1:16" x14ac:dyDescent="0.25">
      <c r="A20" s="220" t="s">
        <v>2</v>
      </c>
      <c r="B20" s="75"/>
      <c r="C20" s="220" t="s">
        <v>115</v>
      </c>
      <c r="D20" s="75"/>
      <c r="E20" s="75"/>
      <c r="F20" s="75"/>
      <c r="G20" s="75"/>
      <c r="H20" s="75"/>
      <c r="I20" s="75"/>
      <c r="J20" s="75"/>
      <c r="K20" s="221">
        <v>14421</v>
      </c>
      <c r="L20" s="75"/>
      <c r="M20" s="221">
        <v>7825.48</v>
      </c>
      <c r="N20" s="75"/>
      <c r="O20" s="222">
        <v>54.26</v>
      </c>
      <c r="P20" s="75"/>
    </row>
    <row r="21" spans="1:16" x14ac:dyDescent="0.25">
      <c r="A21" s="220" t="s">
        <v>2</v>
      </c>
      <c r="B21" s="75"/>
      <c r="C21" s="220" t="s">
        <v>116</v>
      </c>
      <c r="D21" s="75"/>
      <c r="E21" s="75"/>
      <c r="F21" s="75"/>
      <c r="G21" s="75"/>
      <c r="H21" s="75"/>
      <c r="I21" s="75"/>
      <c r="J21" s="75"/>
      <c r="K21" s="221">
        <v>10351</v>
      </c>
      <c r="L21" s="75"/>
      <c r="M21" s="221">
        <v>3755.48</v>
      </c>
      <c r="N21" s="75"/>
      <c r="O21" s="222">
        <v>36.28</v>
      </c>
      <c r="P21" s="75"/>
    </row>
    <row r="22" spans="1:16" x14ac:dyDescent="0.25">
      <c r="A22" s="220" t="s">
        <v>2</v>
      </c>
      <c r="B22" s="75"/>
      <c r="C22" s="220" t="s">
        <v>129</v>
      </c>
      <c r="D22" s="75"/>
      <c r="E22" s="75"/>
      <c r="F22" s="75"/>
      <c r="G22" s="75"/>
      <c r="H22" s="75"/>
      <c r="I22" s="75"/>
      <c r="J22" s="75"/>
      <c r="K22" s="221">
        <v>4070</v>
      </c>
      <c r="L22" s="75"/>
      <c r="M22" s="221">
        <v>4070</v>
      </c>
      <c r="N22" s="75"/>
      <c r="O22" s="222">
        <v>100</v>
      </c>
      <c r="P22" s="75"/>
    </row>
    <row r="23" spans="1:16" x14ac:dyDescent="0.25">
      <c r="A23" s="220" t="s">
        <v>2</v>
      </c>
      <c r="B23" s="75"/>
      <c r="C23" s="220" t="s">
        <v>117</v>
      </c>
      <c r="D23" s="75"/>
      <c r="E23" s="75"/>
      <c r="F23" s="75"/>
      <c r="G23" s="75"/>
      <c r="H23" s="75"/>
      <c r="I23" s="75"/>
      <c r="J23" s="75"/>
      <c r="K23" s="221">
        <v>87496</v>
      </c>
      <c r="L23" s="75"/>
      <c r="M23" s="221">
        <v>70341.67</v>
      </c>
      <c r="N23" s="75"/>
      <c r="O23" s="222">
        <v>80.39</v>
      </c>
      <c r="P23" s="75"/>
    </row>
    <row r="24" spans="1:16" x14ac:dyDescent="0.25">
      <c r="A24" s="220" t="s">
        <v>2</v>
      </c>
      <c r="B24" s="75"/>
      <c r="C24" s="220" t="s">
        <v>118</v>
      </c>
      <c r="D24" s="75"/>
      <c r="E24" s="75"/>
      <c r="F24" s="75"/>
      <c r="G24" s="75"/>
      <c r="H24" s="75"/>
      <c r="I24" s="75"/>
      <c r="J24" s="75"/>
      <c r="K24" s="221">
        <v>75934</v>
      </c>
      <c r="L24" s="75"/>
      <c r="M24" s="221">
        <v>58779.67</v>
      </c>
      <c r="N24" s="75"/>
      <c r="O24" s="222">
        <v>77.41</v>
      </c>
      <c r="P24" s="75"/>
    </row>
    <row r="25" spans="1:16" x14ac:dyDescent="0.25">
      <c r="A25" s="220" t="s">
        <v>2</v>
      </c>
      <c r="B25" s="75"/>
      <c r="C25" s="220" t="s">
        <v>130</v>
      </c>
      <c r="D25" s="75"/>
      <c r="E25" s="75"/>
      <c r="F25" s="75"/>
      <c r="G25" s="75"/>
      <c r="H25" s="75"/>
      <c r="I25" s="75"/>
      <c r="J25" s="75"/>
      <c r="K25" s="221">
        <v>11562</v>
      </c>
      <c r="L25" s="75"/>
      <c r="M25" s="221">
        <v>11562</v>
      </c>
      <c r="N25" s="75"/>
      <c r="O25" s="222">
        <v>100</v>
      </c>
      <c r="P25" s="75"/>
    </row>
    <row r="26" spans="1:16" x14ac:dyDescent="0.25">
      <c r="A26" s="220" t="s">
        <v>2</v>
      </c>
      <c r="B26" s="75"/>
      <c r="C26" s="220" t="s">
        <v>119</v>
      </c>
      <c r="D26" s="75"/>
      <c r="E26" s="75"/>
      <c r="F26" s="75"/>
      <c r="G26" s="75"/>
      <c r="H26" s="75"/>
      <c r="I26" s="75"/>
      <c r="J26" s="75"/>
      <c r="K26" s="221">
        <v>296959</v>
      </c>
      <c r="L26" s="75"/>
      <c r="M26" s="221">
        <v>287232.21000000002</v>
      </c>
      <c r="N26" s="75"/>
      <c r="O26" s="222">
        <v>96.72</v>
      </c>
      <c r="P26" s="75"/>
    </row>
    <row r="27" spans="1:16" x14ac:dyDescent="0.25">
      <c r="A27" s="220" t="s">
        <v>2</v>
      </c>
      <c r="B27" s="75"/>
      <c r="C27" s="220" t="s">
        <v>120</v>
      </c>
      <c r="D27" s="75"/>
      <c r="E27" s="75"/>
      <c r="F27" s="75"/>
      <c r="G27" s="75"/>
      <c r="H27" s="75"/>
      <c r="I27" s="75"/>
      <c r="J27" s="75"/>
      <c r="K27" s="221">
        <v>31114</v>
      </c>
      <c r="L27" s="75"/>
      <c r="M27" s="221">
        <v>23034</v>
      </c>
      <c r="N27" s="75"/>
      <c r="O27" s="222">
        <v>74.03</v>
      </c>
      <c r="P27" s="75"/>
    </row>
    <row r="28" spans="1:16" x14ac:dyDescent="0.25">
      <c r="A28" s="220" t="s">
        <v>2</v>
      </c>
      <c r="B28" s="75"/>
      <c r="C28" s="220" t="s">
        <v>121</v>
      </c>
      <c r="D28" s="75"/>
      <c r="E28" s="75"/>
      <c r="F28" s="75"/>
      <c r="G28" s="75"/>
      <c r="H28" s="75"/>
      <c r="I28" s="75"/>
      <c r="J28" s="75"/>
      <c r="K28" s="221">
        <v>13000</v>
      </c>
      <c r="L28" s="75"/>
      <c r="M28" s="221">
        <v>13000</v>
      </c>
      <c r="N28" s="75"/>
      <c r="O28" s="222">
        <v>100</v>
      </c>
      <c r="P28" s="75"/>
    </row>
    <row r="29" spans="1:16" x14ac:dyDescent="0.25">
      <c r="A29" s="220" t="s">
        <v>2</v>
      </c>
      <c r="B29" s="75"/>
      <c r="C29" s="220" t="s">
        <v>122</v>
      </c>
      <c r="D29" s="75"/>
      <c r="E29" s="75"/>
      <c r="F29" s="75"/>
      <c r="G29" s="75"/>
      <c r="H29" s="75"/>
      <c r="I29" s="75"/>
      <c r="J29" s="75"/>
      <c r="K29" s="221">
        <v>217840</v>
      </c>
      <c r="L29" s="75"/>
      <c r="M29" s="221">
        <v>216193.31</v>
      </c>
      <c r="N29" s="75"/>
      <c r="O29" s="222">
        <v>99.24</v>
      </c>
      <c r="P29" s="75"/>
    </row>
    <row r="30" spans="1:16" x14ac:dyDescent="0.25">
      <c r="A30" s="220" t="s">
        <v>2</v>
      </c>
      <c r="B30" s="75"/>
      <c r="C30" s="220" t="s">
        <v>123</v>
      </c>
      <c r="D30" s="75"/>
      <c r="E30" s="75"/>
      <c r="F30" s="75"/>
      <c r="G30" s="75"/>
      <c r="H30" s="75"/>
      <c r="I30" s="75"/>
      <c r="J30" s="75"/>
      <c r="K30" s="221">
        <v>20701</v>
      </c>
      <c r="L30" s="75"/>
      <c r="M30" s="221">
        <v>20700.900000000001</v>
      </c>
      <c r="N30" s="75"/>
      <c r="O30" s="222">
        <v>100</v>
      </c>
      <c r="P30" s="75"/>
    </row>
    <row r="31" spans="1:16" x14ac:dyDescent="0.25">
      <c r="A31" s="220" t="s">
        <v>2</v>
      </c>
      <c r="B31" s="75"/>
      <c r="C31" s="220" t="s">
        <v>131</v>
      </c>
      <c r="D31" s="75"/>
      <c r="E31" s="75"/>
      <c r="F31" s="75"/>
      <c r="G31" s="75"/>
      <c r="H31" s="75"/>
      <c r="I31" s="75"/>
      <c r="J31" s="75"/>
      <c r="K31" s="221">
        <v>3717</v>
      </c>
      <c r="L31" s="75"/>
      <c r="M31" s="221">
        <v>3717</v>
      </c>
      <c r="N31" s="75"/>
      <c r="O31" s="222">
        <v>100</v>
      </c>
      <c r="P31" s="75"/>
    </row>
    <row r="32" spans="1:16" x14ac:dyDescent="0.25">
      <c r="A32" s="220" t="s">
        <v>2</v>
      </c>
      <c r="B32" s="75"/>
      <c r="C32" s="220" t="s">
        <v>132</v>
      </c>
      <c r="D32" s="75"/>
      <c r="E32" s="75"/>
      <c r="F32" s="75"/>
      <c r="G32" s="75"/>
      <c r="H32" s="75"/>
      <c r="I32" s="75"/>
      <c r="J32" s="75"/>
      <c r="K32" s="221">
        <v>10587</v>
      </c>
      <c r="L32" s="75"/>
      <c r="M32" s="221">
        <v>10587</v>
      </c>
      <c r="N32" s="75"/>
      <c r="O32" s="222">
        <v>100</v>
      </c>
      <c r="P32" s="75"/>
    </row>
    <row r="33" spans="1:16" x14ac:dyDescent="0.25">
      <c r="A33" s="220" t="s">
        <v>2</v>
      </c>
      <c r="B33" s="75"/>
      <c r="C33" s="220" t="s">
        <v>124</v>
      </c>
      <c r="D33" s="75"/>
      <c r="E33" s="75"/>
      <c r="F33" s="75"/>
      <c r="G33" s="75"/>
      <c r="H33" s="75"/>
      <c r="I33" s="75"/>
      <c r="J33" s="75"/>
      <c r="K33" s="221">
        <v>39972</v>
      </c>
      <c r="L33" s="75"/>
      <c r="M33" s="221">
        <v>39957.47</v>
      </c>
      <c r="N33" s="75"/>
      <c r="O33" s="222">
        <v>99.96</v>
      </c>
      <c r="P33" s="75"/>
    </row>
    <row r="34" spans="1:16" x14ac:dyDescent="0.25">
      <c r="A34" s="220" t="s">
        <v>2</v>
      </c>
      <c r="B34" s="75"/>
      <c r="C34" s="220" t="s">
        <v>125</v>
      </c>
      <c r="D34" s="75"/>
      <c r="E34" s="75"/>
      <c r="F34" s="75"/>
      <c r="G34" s="75"/>
      <c r="H34" s="75"/>
      <c r="I34" s="75"/>
      <c r="J34" s="75"/>
      <c r="K34" s="221">
        <v>39963</v>
      </c>
      <c r="L34" s="75"/>
      <c r="M34" s="221">
        <v>39948.47</v>
      </c>
      <c r="N34" s="75"/>
      <c r="O34" s="222">
        <v>99.96</v>
      </c>
      <c r="P34" s="75"/>
    </row>
    <row r="35" spans="1:16" x14ac:dyDescent="0.25">
      <c r="A35" s="220" t="s">
        <v>2</v>
      </c>
      <c r="B35" s="75"/>
      <c r="C35" s="220" t="s">
        <v>133</v>
      </c>
      <c r="D35" s="75"/>
      <c r="E35" s="75"/>
      <c r="F35" s="75"/>
      <c r="G35" s="75"/>
      <c r="H35" s="75"/>
      <c r="I35" s="75"/>
      <c r="J35" s="75"/>
      <c r="K35" s="221">
        <v>9</v>
      </c>
      <c r="L35" s="75"/>
      <c r="M35" s="221">
        <v>9</v>
      </c>
      <c r="N35" s="75"/>
      <c r="O35" s="222">
        <v>100</v>
      </c>
      <c r="P35" s="75"/>
    </row>
    <row r="36" spans="1:16" x14ac:dyDescent="0.25">
      <c r="A36" s="223" t="s">
        <v>2</v>
      </c>
      <c r="B36" s="75"/>
      <c r="C36" s="223" t="s">
        <v>191</v>
      </c>
      <c r="D36" s="75"/>
      <c r="E36" s="223" t="s">
        <v>192</v>
      </c>
      <c r="F36" s="75"/>
      <c r="G36" s="75"/>
      <c r="H36" s="75"/>
      <c r="I36" s="75"/>
      <c r="J36" s="75"/>
      <c r="K36" s="224">
        <v>600</v>
      </c>
      <c r="L36" s="75"/>
      <c r="M36" s="224">
        <v>600</v>
      </c>
      <c r="N36" s="75"/>
      <c r="O36" s="225">
        <v>100</v>
      </c>
      <c r="P36" s="75"/>
    </row>
    <row r="37" spans="1:16" x14ac:dyDescent="0.25">
      <c r="A37" s="226" t="s">
        <v>193</v>
      </c>
      <c r="B37" s="75"/>
      <c r="C37" s="226" t="s">
        <v>194</v>
      </c>
      <c r="D37" s="75"/>
      <c r="E37" s="226" t="s">
        <v>195</v>
      </c>
      <c r="F37" s="75"/>
      <c r="G37" s="75"/>
      <c r="H37" s="75"/>
      <c r="I37" s="75"/>
      <c r="J37" s="75"/>
      <c r="K37" s="227">
        <v>600</v>
      </c>
      <c r="L37" s="75"/>
      <c r="M37" s="227">
        <v>600</v>
      </c>
      <c r="N37" s="75"/>
      <c r="O37" s="228">
        <v>100</v>
      </c>
      <c r="P37" s="75"/>
    </row>
    <row r="38" spans="1:16" x14ac:dyDescent="0.25">
      <c r="A38" s="220" t="s">
        <v>2</v>
      </c>
      <c r="B38" s="75"/>
      <c r="C38" s="220" t="s">
        <v>127</v>
      </c>
      <c r="D38" s="75"/>
      <c r="E38" s="75"/>
      <c r="F38" s="75"/>
      <c r="G38" s="75"/>
      <c r="H38" s="75"/>
      <c r="I38" s="75"/>
      <c r="J38" s="75"/>
      <c r="K38" s="221">
        <v>600</v>
      </c>
      <c r="L38" s="75"/>
      <c r="M38" s="221">
        <v>600</v>
      </c>
      <c r="N38" s="75"/>
      <c r="O38" s="222">
        <v>100</v>
      </c>
      <c r="P38" s="75"/>
    </row>
    <row r="39" spans="1:16" x14ac:dyDescent="0.25">
      <c r="A39" s="220" t="s">
        <v>2</v>
      </c>
      <c r="B39" s="75"/>
      <c r="C39" s="220" t="s">
        <v>128</v>
      </c>
      <c r="D39" s="75"/>
      <c r="E39" s="75"/>
      <c r="F39" s="75"/>
      <c r="G39" s="75"/>
      <c r="H39" s="75"/>
      <c r="I39" s="75"/>
      <c r="J39" s="75"/>
      <c r="K39" s="221">
        <v>600</v>
      </c>
      <c r="L39" s="75"/>
      <c r="M39" s="221">
        <v>600</v>
      </c>
      <c r="N39" s="75"/>
      <c r="O39" s="222">
        <v>100</v>
      </c>
      <c r="P39" s="75"/>
    </row>
    <row r="40" spans="1:16" x14ac:dyDescent="0.25">
      <c r="A40" s="229" t="s">
        <v>2</v>
      </c>
      <c r="B40" s="75"/>
      <c r="C40" s="229" t="s">
        <v>196</v>
      </c>
      <c r="D40" s="75"/>
      <c r="E40" s="229" t="s">
        <v>197</v>
      </c>
      <c r="F40" s="75"/>
      <c r="G40" s="75"/>
      <c r="H40" s="75"/>
      <c r="I40" s="75"/>
      <c r="J40" s="75"/>
      <c r="K40" s="230">
        <v>600</v>
      </c>
      <c r="L40" s="75"/>
      <c r="M40" s="230">
        <v>600</v>
      </c>
      <c r="N40" s="75"/>
      <c r="O40" s="231">
        <v>100</v>
      </c>
      <c r="P40" s="75"/>
    </row>
    <row r="41" spans="1:16" x14ac:dyDescent="0.25">
      <c r="A41" s="134" t="s">
        <v>2</v>
      </c>
      <c r="B41" s="75"/>
      <c r="C41" s="134" t="s">
        <v>198</v>
      </c>
      <c r="D41" s="75"/>
      <c r="E41" s="134" t="s">
        <v>199</v>
      </c>
      <c r="F41" s="75"/>
      <c r="G41" s="75"/>
      <c r="H41" s="75"/>
      <c r="I41" s="75"/>
      <c r="J41" s="75"/>
      <c r="K41" s="108" t="s">
        <v>2</v>
      </c>
      <c r="L41" s="75"/>
      <c r="M41" s="108">
        <v>600</v>
      </c>
      <c r="N41" s="75"/>
      <c r="O41" s="116">
        <v>0</v>
      </c>
      <c r="P41" s="75"/>
    </row>
    <row r="42" spans="1:16" x14ac:dyDescent="0.25">
      <c r="A42" s="223" t="s">
        <v>2</v>
      </c>
      <c r="B42" s="75"/>
      <c r="C42" s="223" t="s">
        <v>200</v>
      </c>
      <c r="D42" s="75"/>
      <c r="E42" s="223" t="s">
        <v>201</v>
      </c>
      <c r="F42" s="75"/>
      <c r="G42" s="75"/>
      <c r="H42" s="75"/>
      <c r="I42" s="75"/>
      <c r="J42" s="75"/>
      <c r="K42" s="224">
        <v>1856158</v>
      </c>
      <c r="L42" s="75"/>
      <c r="M42" s="224">
        <v>1815944.5</v>
      </c>
      <c r="N42" s="75"/>
      <c r="O42" s="225">
        <v>97.83</v>
      </c>
      <c r="P42" s="75"/>
    </row>
    <row r="43" spans="1:16" x14ac:dyDescent="0.25">
      <c r="A43" s="226" t="s">
        <v>202</v>
      </c>
      <c r="B43" s="75"/>
      <c r="C43" s="226" t="s">
        <v>203</v>
      </c>
      <c r="D43" s="75"/>
      <c r="E43" s="226" t="s">
        <v>204</v>
      </c>
      <c r="F43" s="75"/>
      <c r="G43" s="75"/>
      <c r="H43" s="75"/>
      <c r="I43" s="75"/>
      <c r="J43" s="75"/>
      <c r="K43" s="227">
        <v>191221</v>
      </c>
      <c r="L43" s="75"/>
      <c r="M43" s="227">
        <v>167203.20000000001</v>
      </c>
      <c r="N43" s="75"/>
      <c r="O43" s="228">
        <v>87.44</v>
      </c>
      <c r="P43" s="75"/>
    </row>
    <row r="44" spans="1:16" x14ac:dyDescent="0.25">
      <c r="A44" s="220" t="s">
        <v>2</v>
      </c>
      <c r="B44" s="75"/>
      <c r="C44" s="220" t="s">
        <v>127</v>
      </c>
      <c r="D44" s="75"/>
      <c r="E44" s="75"/>
      <c r="F44" s="75"/>
      <c r="G44" s="75"/>
      <c r="H44" s="75"/>
      <c r="I44" s="75"/>
      <c r="J44" s="75"/>
      <c r="K44" s="221">
        <v>91135</v>
      </c>
      <c r="L44" s="75"/>
      <c r="M44" s="221">
        <v>91135</v>
      </c>
      <c r="N44" s="75"/>
      <c r="O44" s="222">
        <v>100</v>
      </c>
      <c r="P44" s="75"/>
    </row>
    <row r="45" spans="1:16" x14ac:dyDescent="0.25">
      <c r="A45" s="220" t="s">
        <v>2</v>
      </c>
      <c r="B45" s="75"/>
      <c r="C45" s="220" t="s">
        <v>128</v>
      </c>
      <c r="D45" s="75"/>
      <c r="E45" s="75"/>
      <c r="F45" s="75"/>
      <c r="G45" s="75"/>
      <c r="H45" s="75"/>
      <c r="I45" s="75"/>
      <c r="J45" s="75"/>
      <c r="K45" s="221">
        <v>91135</v>
      </c>
      <c r="L45" s="75"/>
      <c r="M45" s="221">
        <v>91135</v>
      </c>
      <c r="N45" s="75"/>
      <c r="O45" s="222">
        <v>100</v>
      </c>
      <c r="P45" s="75"/>
    </row>
    <row r="46" spans="1:16" x14ac:dyDescent="0.25">
      <c r="A46" s="229" t="s">
        <v>2</v>
      </c>
      <c r="B46" s="75"/>
      <c r="C46" s="229" t="s">
        <v>196</v>
      </c>
      <c r="D46" s="75"/>
      <c r="E46" s="229" t="s">
        <v>197</v>
      </c>
      <c r="F46" s="75"/>
      <c r="G46" s="75"/>
      <c r="H46" s="75"/>
      <c r="I46" s="75"/>
      <c r="J46" s="75"/>
      <c r="K46" s="230">
        <v>91135</v>
      </c>
      <c r="L46" s="75"/>
      <c r="M46" s="230">
        <v>91135</v>
      </c>
      <c r="N46" s="75"/>
      <c r="O46" s="231">
        <v>100</v>
      </c>
      <c r="P46" s="75"/>
    </row>
    <row r="47" spans="1:16" x14ac:dyDescent="0.25">
      <c r="A47" s="134" t="s">
        <v>2</v>
      </c>
      <c r="B47" s="75"/>
      <c r="C47" s="134" t="s">
        <v>205</v>
      </c>
      <c r="D47" s="75"/>
      <c r="E47" s="134" t="s">
        <v>206</v>
      </c>
      <c r="F47" s="75"/>
      <c r="G47" s="75"/>
      <c r="H47" s="75"/>
      <c r="I47" s="75"/>
      <c r="J47" s="75"/>
      <c r="K47" s="108" t="s">
        <v>2</v>
      </c>
      <c r="L47" s="75"/>
      <c r="M47" s="108">
        <v>5.6</v>
      </c>
      <c r="N47" s="75"/>
      <c r="O47" s="116">
        <v>0</v>
      </c>
      <c r="P47" s="75"/>
    </row>
    <row r="48" spans="1:16" x14ac:dyDescent="0.25">
      <c r="A48" s="134" t="s">
        <v>2</v>
      </c>
      <c r="B48" s="75"/>
      <c r="C48" s="134" t="s">
        <v>207</v>
      </c>
      <c r="D48" s="75"/>
      <c r="E48" s="134" t="s">
        <v>208</v>
      </c>
      <c r="F48" s="75"/>
      <c r="G48" s="75"/>
      <c r="H48" s="75"/>
      <c r="I48" s="75"/>
      <c r="J48" s="75"/>
      <c r="K48" s="108" t="s">
        <v>2</v>
      </c>
      <c r="L48" s="75"/>
      <c r="M48" s="108">
        <v>30346</v>
      </c>
      <c r="N48" s="75"/>
      <c r="O48" s="116">
        <v>0</v>
      </c>
      <c r="P48" s="116"/>
    </row>
    <row r="49" spans="1:16" x14ac:dyDescent="0.25">
      <c r="A49" s="134" t="s">
        <v>2</v>
      </c>
      <c r="B49" s="75"/>
      <c r="C49" s="134" t="s">
        <v>209</v>
      </c>
      <c r="D49" s="75"/>
      <c r="E49" s="134" t="s">
        <v>210</v>
      </c>
      <c r="F49" s="75"/>
      <c r="G49" s="75"/>
      <c r="H49" s="75"/>
      <c r="I49" s="75"/>
      <c r="J49" s="75"/>
      <c r="K49" s="108" t="s">
        <v>2</v>
      </c>
      <c r="L49" s="75"/>
      <c r="M49" s="108">
        <v>882.68</v>
      </c>
      <c r="N49" s="75"/>
      <c r="O49" s="116">
        <v>0</v>
      </c>
      <c r="P49" s="116"/>
    </row>
    <row r="50" spans="1:16" x14ac:dyDescent="0.25">
      <c r="A50" s="134" t="s">
        <v>2</v>
      </c>
      <c r="B50" s="75"/>
      <c r="C50" s="134" t="s">
        <v>211</v>
      </c>
      <c r="D50" s="75"/>
      <c r="E50" s="134" t="s">
        <v>212</v>
      </c>
      <c r="F50" s="75"/>
      <c r="G50" s="75"/>
      <c r="H50" s="75"/>
      <c r="I50" s="75"/>
      <c r="J50" s="75"/>
      <c r="K50" s="108" t="s">
        <v>2</v>
      </c>
      <c r="L50" s="75"/>
      <c r="M50" s="108">
        <v>2280.73</v>
      </c>
      <c r="N50" s="75"/>
      <c r="O50" s="116">
        <v>0</v>
      </c>
      <c r="P50" s="116"/>
    </row>
    <row r="51" spans="1:16" x14ac:dyDescent="0.25">
      <c r="A51" s="134" t="s">
        <v>2</v>
      </c>
      <c r="B51" s="75"/>
      <c r="C51" s="134" t="s">
        <v>213</v>
      </c>
      <c r="D51" s="75"/>
      <c r="E51" s="134" t="s">
        <v>214</v>
      </c>
      <c r="F51" s="75"/>
      <c r="G51" s="75"/>
      <c r="H51" s="75"/>
      <c r="I51" s="75"/>
      <c r="J51" s="75"/>
      <c r="K51" s="108" t="s">
        <v>2</v>
      </c>
      <c r="L51" s="75"/>
      <c r="M51" s="108">
        <v>31695.91</v>
      </c>
      <c r="N51" s="75"/>
      <c r="O51" s="116">
        <v>0</v>
      </c>
      <c r="P51" s="116"/>
    </row>
    <row r="52" spans="1:16" x14ac:dyDescent="0.25">
      <c r="A52" s="134" t="s">
        <v>2</v>
      </c>
      <c r="B52" s="75"/>
      <c r="C52" s="134" t="s">
        <v>215</v>
      </c>
      <c r="D52" s="75"/>
      <c r="E52" s="134" t="s">
        <v>216</v>
      </c>
      <c r="F52" s="75"/>
      <c r="G52" s="75"/>
      <c r="H52" s="75"/>
      <c r="I52" s="75"/>
      <c r="J52" s="75"/>
      <c r="K52" s="108" t="s">
        <v>2</v>
      </c>
      <c r="L52" s="75"/>
      <c r="M52" s="108">
        <v>279</v>
      </c>
      <c r="N52" s="75"/>
      <c r="O52" s="116">
        <v>0</v>
      </c>
      <c r="P52" s="116"/>
    </row>
    <row r="53" spans="1:16" x14ac:dyDescent="0.25">
      <c r="A53" s="134" t="s">
        <v>2</v>
      </c>
      <c r="B53" s="75"/>
      <c r="C53" s="134" t="s">
        <v>217</v>
      </c>
      <c r="D53" s="75"/>
      <c r="E53" s="134" t="s">
        <v>218</v>
      </c>
      <c r="F53" s="75"/>
      <c r="G53" s="75"/>
      <c r="H53" s="75"/>
      <c r="I53" s="75"/>
      <c r="J53" s="75"/>
      <c r="K53" s="108" t="s">
        <v>2</v>
      </c>
      <c r="L53" s="75"/>
      <c r="M53" s="108">
        <v>1405.93</v>
      </c>
      <c r="N53" s="75"/>
      <c r="O53" s="116">
        <v>0</v>
      </c>
      <c r="P53" s="116"/>
    </row>
    <row r="54" spans="1:16" x14ac:dyDescent="0.25">
      <c r="A54" s="134" t="s">
        <v>2</v>
      </c>
      <c r="B54" s="75"/>
      <c r="C54" s="134" t="s">
        <v>219</v>
      </c>
      <c r="D54" s="75"/>
      <c r="E54" s="134" t="s">
        <v>220</v>
      </c>
      <c r="F54" s="75"/>
      <c r="G54" s="75"/>
      <c r="H54" s="75"/>
      <c r="I54" s="75"/>
      <c r="J54" s="75"/>
      <c r="K54" s="108" t="s">
        <v>2</v>
      </c>
      <c r="L54" s="75"/>
      <c r="M54" s="108">
        <v>3112.68</v>
      </c>
      <c r="N54" s="75"/>
      <c r="O54" s="116">
        <v>0</v>
      </c>
      <c r="P54" s="116"/>
    </row>
    <row r="55" spans="1:16" x14ac:dyDescent="0.25">
      <c r="A55" s="134" t="s">
        <v>2</v>
      </c>
      <c r="B55" s="75"/>
      <c r="C55" s="134" t="s">
        <v>221</v>
      </c>
      <c r="D55" s="75"/>
      <c r="E55" s="134" t="s">
        <v>222</v>
      </c>
      <c r="F55" s="75"/>
      <c r="G55" s="75"/>
      <c r="H55" s="75"/>
      <c r="I55" s="75"/>
      <c r="J55" s="75"/>
      <c r="K55" s="108" t="s">
        <v>2</v>
      </c>
      <c r="L55" s="75"/>
      <c r="M55" s="108">
        <v>829.5</v>
      </c>
      <c r="N55" s="75"/>
      <c r="O55" s="116">
        <v>0</v>
      </c>
      <c r="P55" s="116"/>
    </row>
    <row r="56" spans="1:16" x14ac:dyDescent="0.25">
      <c r="A56" s="134" t="s">
        <v>2</v>
      </c>
      <c r="B56" s="75"/>
      <c r="C56" s="134" t="s">
        <v>223</v>
      </c>
      <c r="D56" s="75"/>
      <c r="E56" s="134" t="s">
        <v>224</v>
      </c>
      <c r="F56" s="75"/>
      <c r="G56" s="75"/>
      <c r="H56" s="75"/>
      <c r="I56" s="75"/>
      <c r="J56" s="75"/>
      <c r="K56" s="108" t="s">
        <v>2</v>
      </c>
      <c r="L56" s="75"/>
      <c r="M56" s="108">
        <v>3223.64</v>
      </c>
      <c r="N56" s="75"/>
      <c r="O56" s="116">
        <v>0</v>
      </c>
      <c r="P56" s="116"/>
    </row>
    <row r="57" spans="1:16" x14ac:dyDescent="0.25">
      <c r="A57" s="134" t="s">
        <v>2</v>
      </c>
      <c r="B57" s="75"/>
      <c r="C57" s="134" t="s">
        <v>225</v>
      </c>
      <c r="D57" s="75"/>
      <c r="E57" s="134" t="s">
        <v>226</v>
      </c>
      <c r="F57" s="75"/>
      <c r="G57" s="75"/>
      <c r="H57" s="75"/>
      <c r="I57" s="75"/>
      <c r="J57" s="75"/>
      <c r="K57" s="108" t="s">
        <v>2</v>
      </c>
      <c r="L57" s="75"/>
      <c r="M57" s="108">
        <v>3562.5</v>
      </c>
      <c r="N57" s="75"/>
      <c r="O57" s="116">
        <v>0</v>
      </c>
      <c r="P57" s="116"/>
    </row>
    <row r="58" spans="1:16" x14ac:dyDescent="0.25">
      <c r="A58" s="134" t="s">
        <v>2</v>
      </c>
      <c r="B58" s="75"/>
      <c r="C58" s="134" t="s">
        <v>198</v>
      </c>
      <c r="D58" s="75"/>
      <c r="E58" s="134" t="s">
        <v>199</v>
      </c>
      <c r="F58" s="75"/>
      <c r="G58" s="75"/>
      <c r="H58" s="75"/>
      <c r="I58" s="75"/>
      <c r="J58" s="75"/>
      <c r="K58" s="108" t="s">
        <v>2</v>
      </c>
      <c r="L58" s="75"/>
      <c r="M58" s="108">
        <v>668.08</v>
      </c>
      <c r="N58" s="75"/>
      <c r="O58" s="116">
        <v>0</v>
      </c>
      <c r="P58" s="116"/>
    </row>
    <row r="59" spans="1:16" x14ac:dyDescent="0.25">
      <c r="A59" s="134" t="s">
        <v>2</v>
      </c>
      <c r="B59" s="75"/>
      <c r="C59" s="134" t="s">
        <v>227</v>
      </c>
      <c r="D59" s="75"/>
      <c r="E59" s="134" t="s">
        <v>228</v>
      </c>
      <c r="F59" s="75"/>
      <c r="G59" s="75"/>
      <c r="H59" s="75"/>
      <c r="I59" s="75"/>
      <c r="J59" s="75"/>
      <c r="K59" s="108" t="s">
        <v>2</v>
      </c>
      <c r="L59" s="75"/>
      <c r="M59" s="108">
        <v>8564.7099999999991</v>
      </c>
      <c r="N59" s="75"/>
      <c r="O59" s="116">
        <v>0</v>
      </c>
      <c r="P59" s="116"/>
    </row>
    <row r="60" spans="1:16" x14ac:dyDescent="0.25">
      <c r="A60" s="134" t="s">
        <v>2</v>
      </c>
      <c r="B60" s="75"/>
      <c r="C60" s="134" t="s">
        <v>229</v>
      </c>
      <c r="D60" s="75"/>
      <c r="E60" s="134" t="s">
        <v>230</v>
      </c>
      <c r="F60" s="75"/>
      <c r="G60" s="75"/>
      <c r="H60" s="75"/>
      <c r="I60" s="75"/>
      <c r="J60" s="75"/>
      <c r="K60" s="108" t="s">
        <v>2</v>
      </c>
      <c r="L60" s="75"/>
      <c r="M60" s="108">
        <v>734.28</v>
      </c>
      <c r="N60" s="75"/>
      <c r="O60" s="116">
        <v>0</v>
      </c>
      <c r="P60" s="116"/>
    </row>
    <row r="61" spans="1:16" x14ac:dyDescent="0.25">
      <c r="A61" s="134" t="s">
        <v>2</v>
      </c>
      <c r="B61" s="75"/>
      <c r="C61" s="134" t="s">
        <v>231</v>
      </c>
      <c r="D61" s="75"/>
      <c r="E61" s="134" t="s">
        <v>232</v>
      </c>
      <c r="F61" s="75"/>
      <c r="G61" s="75"/>
      <c r="H61" s="75"/>
      <c r="I61" s="75"/>
      <c r="J61" s="75"/>
      <c r="K61" s="108" t="s">
        <v>2</v>
      </c>
      <c r="L61" s="75"/>
      <c r="M61" s="108">
        <v>2743.76</v>
      </c>
      <c r="N61" s="75"/>
      <c r="O61" s="116">
        <v>0</v>
      </c>
      <c r="P61" s="116"/>
    </row>
    <row r="62" spans="1:16" x14ac:dyDescent="0.25">
      <c r="A62" s="134" t="s">
        <v>2</v>
      </c>
      <c r="B62" s="75"/>
      <c r="C62" s="134" t="s">
        <v>233</v>
      </c>
      <c r="D62" s="75"/>
      <c r="E62" s="134" t="s">
        <v>234</v>
      </c>
      <c r="F62" s="75"/>
      <c r="G62" s="75"/>
      <c r="H62" s="75"/>
      <c r="I62" s="75"/>
      <c r="J62" s="75"/>
      <c r="K62" s="108" t="s">
        <v>2</v>
      </c>
      <c r="L62" s="75"/>
      <c r="M62" s="108">
        <v>155.51</v>
      </c>
      <c r="N62" s="75"/>
      <c r="O62" s="116">
        <v>0</v>
      </c>
      <c r="P62" s="116"/>
    </row>
    <row r="63" spans="1:16" x14ac:dyDescent="0.25">
      <c r="A63" s="134" t="s">
        <v>2</v>
      </c>
      <c r="B63" s="75"/>
      <c r="C63" s="134" t="s">
        <v>235</v>
      </c>
      <c r="D63" s="75"/>
      <c r="E63" s="134" t="s">
        <v>236</v>
      </c>
      <c r="F63" s="75"/>
      <c r="G63" s="75"/>
      <c r="H63" s="75"/>
      <c r="I63" s="75"/>
      <c r="J63" s="75"/>
      <c r="K63" s="108" t="s">
        <v>2</v>
      </c>
      <c r="L63" s="75"/>
      <c r="M63" s="108">
        <v>579.79</v>
      </c>
      <c r="N63" s="75"/>
      <c r="O63" s="116">
        <v>0</v>
      </c>
      <c r="P63" s="116"/>
    </row>
    <row r="64" spans="1:16" x14ac:dyDescent="0.25">
      <c r="A64" s="134" t="s">
        <v>2</v>
      </c>
      <c r="B64" s="75"/>
      <c r="C64" s="134" t="s">
        <v>237</v>
      </c>
      <c r="D64" s="75"/>
      <c r="E64" s="134" t="s">
        <v>238</v>
      </c>
      <c r="F64" s="75"/>
      <c r="G64" s="75"/>
      <c r="H64" s="75"/>
      <c r="I64" s="75"/>
      <c r="J64" s="75"/>
      <c r="K64" s="108" t="s">
        <v>2</v>
      </c>
      <c r="L64" s="75"/>
      <c r="M64" s="108">
        <v>64.7</v>
      </c>
      <c r="N64" s="75"/>
      <c r="O64" s="116">
        <v>0</v>
      </c>
      <c r="P64" s="116"/>
    </row>
    <row r="65" spans="1:16" x14ac:dyDescent="0.25">
      <c r="A65" s="220" t="s">
        <v>2</v>
      </c>
      <c r="B65" s="75"/>
      <c r="C65" s="220" t="s">
        <v>115</v>
      </c>
      <c r="D65" s="75"/>
      <c r="E65" s="75"/>
      <c r="F65" s="75"/>
      <c r="G65" s="75"/>
      <c r="H65" s="75"/>
      <c r="I65" s="75"/>
      <c r="J65" s="75"/>
      <c r="K65" s="221">
        <v>14421</v>
      </c>
      <c r="L65" s="75"/>
      <c r="M65" s="221">
        <v>7825.48</v>
      </c>
      <c r="N65" s="75"/>
      <c r="O65" s="222">
        <v>54.26</v>
      </c>
      <c r="P65" s="75"/>
    </row>
    <row r="66" spans="1:16" x14ac:dyDescent="0.25">
      <c r="A66" s="220" t="s">
        <v>2</v>
      </c>
      <c r="B66" s="75"/>
      <c r="C66" s="220" t="s">
        <v>116</v>
      </c>
      <c r="D66" s="75"/>
      <c r="E66" s="75"/>
      <c r="F66" s="75"/>
      <c r="G66" s="75"/>
      <c r="H66" s="75"/>
      <c r="I66" s="75"/>
      <c r="J66" s="75"/>
      <c r="K66" s="221">
        <v>10351</v>
      </c>
      <c r="L66" s="75"/>
      <c r="M66" s="221">
        <v>3755.48</v>
      </c>
      <c r="N66" s="75"/>
      <c r="O66" s="222">
        <v>36.28</v>
      </c>
      <c r="P66" s="75"/>
    </row>
    <row r="67" spans="1:16" x14ac:dyDescent="0.25">
      <c r="A67" s="229" t="s">
        <v>2</v>
      </c>
      <c r="B67" s="75"/>
      <c r="C67" s="229" t="s">
        <v>196</v>
      </c>
      <c r="D67" s="75"/>
      <c r="E67" s="229" t="s">
        <v>197</v>
      </c>
      <c r="F67" s="75"/>
      <c r="G67" s="75"/>
      <c r="H67" s="75"/>
      <c r="I67" s="75"/>
      <c r="J67" s="75"/>
      <c r="K67" s="230">
        <v>10145</v>
      </c>
      <c r="L67" s="75"/>
      <c r="M67" s="230">
        <v>3565.95</v>
      </c>
      <c r="N67" s="75"/>
      <c r="O67" s="231">
        <v>35.15</v>
      </c>
      <c r="P67" s="75"/>
    </row>
    <row r="68" spans="1:16" x14ac:dyDescent="0.25">
      <c r="A68" s="134" t="s">
        <v>2</v>
      </c>
      <c r="B68" s="75"/>
      <c r="C68" s="134" t="s">
        <v>211</v>
      </c>
      <c r="D68" s="75"/>
      <c r="E68" s="134" t="s">
        <v>212</v>
      </c>
      <c r="F68" s="75"/>
      <c r="G68" s="75"/>
      <c r="H68" s="75"/>
      <c r="I68" s="75"/>
      <c r="J68" s="75"/>
      <c r="K68" s="108" t="s">
        <v>2</v>
      </c>
      <c r="L68" s="75"/>
      <c r="M68" s="108">
        <v>26.25</v>
      </c>
      <c r="N68" s="75"/>
      <c r="O68" s="116">
        <v>0</v>
      </c>
      <c r="P68" s="75"/>
    </row>
    <row r="69" spans="1:16" x14ac:dyDescent="0.25">
      <c r="A69" s="134" t="s">
        <v>2</v>
      </c>
      <c r="B69" s="75"/>
      <c r="C69" s="134" t="s">
        <v>221</v>
      </c>
      <c r="D69" s="75"/>
      <c r="E69" s="134" t="s">
        <v>222</v>
      </c>
      <c r="F69" s="75"/>
      <c r="G69" s="75"/>
      <c r="H69" s="75"/>
      <c r="I69" s="75"/>
      <c r="J69" s="75"/>
      <c r="K69" s="108" t="s">
        <v>2</v>
      </c>
      <c r="L69" s="75"/>
      <c r="M69" s="108">
        <v>400</v>
      </c>
      <c r="N69" s="75"/>
      <c r="O69" s="116">
        <v>0</v>
      </c>
      <c r="P69" s="75"/>
    </row>
    <row r="70" spans="1:16" x14ac:dyDescent="0.25">
      <c r="A70" s="134" t="s">
        <v>2</v>
      </c>
      <c r="B70" s="75"/>
      <c r="C70" s="134" t="s">
        <v>229</v>
      </c>
      <c r="D70" s="75"/>
      <c r="E70" s="134" t="s">
        <v>230</v>
      </c>
      <c r="F70" s="75"/>
      <c r="G70" s="75"/>
      <c r="H70" s="75"/>
      <c r="I70" s="75"/>
      <c r="J70" s="75"/>
      <c r="K70" s="108" t="s">
        <v>2</v>
      </c>
      <c r="L70" s="75"/>
      <c r="M70" s="108">
        <v>886.8</v>
      </c>
      <c r="N70" s="75"/>
      <c r="O70" s="116">
        <v>0</v>
      </c>
      <c r="P70" s="75"/>
    </row>
    <row r="71" spans="1:16" x14ac:dyDescent="0.25">
      <c r="A71" s="134" t="s">
        <v>2</v>
      </c>
      <c r="B71" s="75"/>
      <c r="C71" s="134" t="s">
        <v>239</v>
      </c>
      <c r="D71" s="75"/>
      <c r="E71" s="134" t="s">
        <v>240</v>
      </c>
      <c r="F71" s="75"/>
      <c r="G71" s="75"/>
      <c r="H71" s="75"/>
      <c r="I71" s="75"/>
      <c r="J71" s="75"/>
      <c r="K71" s="108" t="s">
        <v>2</v>
      </c>
      <c r="L71" s="75"/>
      <c r="M71" s="108">
        <v>2019.19</v>
      </c>
      <c r="N71" s="75"/>
      <c r="O71" s="116">
        <v>0</v>
      </c>
      <c r="P71" s="75"/>
    </row>
    <row r="72" spans="1:16" x14ac:dyDescent="0.25">
      <c r="A72" s="134" t="s">
        <v>2</v>
      </c>
      <c r="B72" s="75"/>
      <c r="C72" s="134" t="s">
        <v>235</v>
      </c>
      <c r="D72" s="75"/>
      <c r="E72" s="134" t="s">
        <v>236</v>
      </c>
      <c r="F72" s="75"/>
      <c r="G72" s="75"/>
      <c r="H72" s="75"/>
      <c r="I72" s="75"/>
      <c r="J72" s="75"/>
      <c r="K72" s="108" t="s">
        <v>2</v>
      </c>
      <c r="L72" s="75"/>
      <c r="M72" s="108">
        <v>169.01</v>
      </c>
      <c r="N72" s="75"/>
      <c r="O72" s="116">
        <v>0</v>
      </c>
      <c r="P72" s="75"/>
    </row>
    <row r="73" spans="1:16" x14ac:dyDescent="0.25">
      <c r="A73" s="134" t="s">
        <v>2</v>
      </c>
      <c r="B73" s="75"/>
      <c r="C73" s="134" t="s">
        <v>237</v>
      </c>
      <c r="D73" s="75"/>
      <c r="E73" s="134" t="s">
        <v>238</v>
      </c>
      <c r="F73" s="75"/>
      <c r="G73" s="75"/>
      <c r="H73" s="75"/>
      <c r="I73" s="75"/>
      <c r="J73" s="75"/>
      <c r="K73" s="108" t="s">
        <v>2</v>
      </c>
      <c r="L73" s="75"/>
      <c r="M73" s="108">
        <v>64.7</v>
      </c>
      <c r="N73" s="75"/>
      <c r="O73" s="116">
        <v>0</v>
      </c>
      <c r="P73" s="75"/>
    </row>
    <row r="74" spans="1:16" x14ac:dyDescent="0.25">
      <c r="A74" s="229" t="s">
        <v>2</v>
      </c>
      <c r="B74" s="75"/>
      <c r="C74" s="229" t="s">
        <v>241</v>
      </c>
      <c r="D74" s="75"/>
      <c r="E74" s="229" t="s">
        <v>242</v>
      </c>
      <c r="F74" s="75"/>
      <c r="G74" s="75"/>
      <c r="H74" s="75"/>
      <c r="I74" s="75"/>
      <c r="J74" s="75"/>
      <c r="K74" s="230">
        <v>206</v>
      </c>
      <c r="L74" s="75"/>
      <c r="M74" s="230">
        <v>189.53</v>
      </c>
      <c r="N74" s="75"/>
      <c r="O74" s="231">
        <v>92</v>
      </c>
      <c r="P74" s="75"/>
    </row>
    <row r="75" spans="1:16" x14ac:dyDescent="0.25">
      <c r="A75" s="134" t="s">
        <v>2</v>
      </c>
      <c r="B75" s="75"/>
      <c r="C75" s="134" t="s">
        <v>243</v>
      </c>
      <c r="D75" s="75"/>
      <c r="E75" s="134" t="s">
        <v>244</v>
      </c>
      <c r="F75" s="75"/>
      <c r="G75" s="75"/>
      <c r="H75" s="75"/>
      <c r="I75" s="75"/>
      <c r="J75" s="75"/>
      <c r="K75" s="108" t="s">
        <v>2</v>
      </c>
      <c r="L75" s="75"/>
      <c r="M75" s="108">
        <v>187.74</v>
      </c>
      <c r="N75" s="75"/>
      <c r="O75" s="116">
        <v>0</v>
      </c>
      <c r="P75" s="75"/>
    </row>
    <row r="76" spans="1:16" x14ac:dyDescent="0.25">
      <c r="A76" s="134" t="s">
        <v>2</v>
      </c>
      <c r="B76" s="75"/>
      <c r="C76" s="134" t="s">
        <v>245</v>
      </c>
      <c r="D76" s="75"/>
      <c r="E76" s="134" t="s">
        <v>246</v>
      </c>
      <c r="F76" s="75"/>
      <c r="G76" s="75"/>
      <c r="H76" s="75"/>
      <c r="I76" s="75"/>
      <c r="J76" s="75"/>
      <c r="K76" s="108" t="s">
        <v>2</v>
      </c>
      <c r="L76" s="75"/>
      <c r="M76" s="108">
        <v>0.01</v>
      </c>
      <c r="N76" s="75"/>
      <c r="O76" s="116">
        <v>0</v>
      </c>
      <c r="P76" s="75"/>
    </row>
    <row r="77" spans="1:16" x14ac:dyDescent="0.25">
      <c r="A77" s="134" t="s">
        <v>2</v>
      </c>
      <c r="B77" s="75"/>
      <c r="C77" s="134" t="s">
        <v>247</v>
      </c>
      <c r="D77" s="75"/>
      <c r="E77" s="134" t="s">
        <v>248</v>
      </c>
      <c r="F77" s="75"/>
      <c r="G77" s="75"/>
      <c r="H77" s="75"/>
      <c r="I77" s="75"/>
      <c r="J77" s="75"/>
      <c r="K77" s="108" t="s">
        <v>2</v>
      </c>
      <c r="L77" s="75"/>
      <c r="M77" s="108">
        <v>1.78</v>
      </c>
      <c r="N77" s="75"/>
      <c r="O77" s="116">
        <v>0</v>
      </c>
      <c r="P77" s="75"/>
    </row>
    <row r="78" spans="1:16" x14ac:dyDescent="0.25">
      <c r="A78" s="220" t="s">
        <v>2</v>
      </c>
      <c r="B78" s="75"/>
      <c r="C78" s="220" t="s">
        <v>129</v>
      </c>
      <c r="D78" s="75"/>
      <c r="E78" s="75"/>
      <c r="F78" s="75"/>
      <c r="G78" s="75"/>
      <c r="H78" s="75"/>
      <c r="I78" s="75"/>
      <c r="J78" s="75"/>
      <c r="K78" s="221">
        <v>4070</v>
      </c>
      <c r="L78" s="75"/>
      <c r="M78" s="221">
        <v>4070</v>
      </c>
      <c r="N78" s="75"/>
      <c r="O78" s="222">
        <v>100</v>
      </c>
      <c r="P78" s="75"/>
    </row>
    <row r="79" spans="1:16" x14ac:dyDescent="0.25">
      <c r="A79" s="229" t="s">
        <v>2</v>
      </c>
      <c r="B79" s="75"/>
      <c r="C79" s="229" t="s">
        <v>196</v>
      </c>
      <c r="D79" s="75"/>
      <c r="E79" s="229" t="s">
        <v>197</v>
      </c>
      <c r="F79" s="75"/>
      <c r="G79" s="75"/>
      <c r="H79" s="75"/>
      <c r="I79" s="75"/>
      <c r="J79" s="75"/>
      <c r="K79" s="230">
        <v>4070</v>
      </c>
      <c r="L79" s="75"/>
      <c r="M79" s="230">
        <v>4070</v>
      </c>
      <c r="N79" s="75"/>
      <c r="O79" s="231">
        <v>100</v>
      </c>
      <c r="P79" s="75"/>
    </row>
    <row r="80" spans="1:16" x14ac:dyDescent="0.25">
      <c r="A80" s="134" t="s">
        <v>2</v>
      </c>
      <c r="B80" s="75"/>
      <c r="C80" s="134" t="s">
        <v>213</v>
      </c>
      <c r="D80" s="75"/>
      <c r="E80" s="134" t="s">
        <v>214</v>
      </c>
      <c r="F80" s="75"/>
      <c r="G80" s="75"/>
      <c r="H80" s="75"/>
      <c r="I80" s="75"/>
      <c r="J80" s="75"/>
      <c r="K80" s="108" t="s">
        <v>2</v>
      </c>
      <c r="L80" s="75"/>
      <c r="M80" s="108">
        <v>4070</v>
      </c>
      <c r="N80" s="75"/>
      <c r="O80" s="116">
        <v>0</v>
      </c>
      <c r="P80" s="75"/>
    </row>
    <row r="81" spans="1:16" x14ac:dyDescent="0.25">
      <c r="A81" s="220" t="s">
        <v>2</v>
      </c>
      <c r="B81" s="75"/>
      <c r="C81" s="220" t="s">
        <v>117</v>
      </c>
      <c r="D81" s="75"/>
      <c r="E81" s="75"/>
      <c r="F81" s="75"/>
      <c r="G81" s="75"/>
      <c r="H81" s="75"/>
      <c r="I81" s="75"/>
      <c r="J81" s="75"/>
      <c r="K81" s="221">
        <v>66516</v>
      </c>
      <c r="L81" s="75"/>
      <c r="M81" s="221">
        <v>49093.72</v>
      </c>
      <c r="N81" s="75"/>
      <c r="O81" s="222">
        <v>73.81</v>
      </c>
      <c r="P81" s="75"/>
    </row>
    <row r="82" spans="1:16" x14ac:dyDescent="0.25">
      <c r="A82" s="220" t="s">
        <v>2</v>
      </c>
      <c r="B82" s="75"/>
      <c r="C82" s="220" t="s">
        <v>118</v>
      </c>
      <c r="D82" s="75"/>
      <c r="E82" s="75"/>
      <c r="F82" s="75"/>
      <c r="G82" s="75"/>
      <c r="H82" s="75"/>
      <c r="I82" s="75"/>
      <c r="J82" s="75"/>
      <c r="K82" s="221">
        <v>64954</v>
      </c>
      <c r="L82" s="75"/>
      <c r="M82" s="221">
        <v>47531.72</v>
      </c>
      <c r="N82" s="75"/>
      <c r="O82" s="222">
        <v>73.180000000000007</v>
      </c>
      <c r="P82" s="75"/>
    </row>
    <row r="83" spans="1:16" x14ac:dyDescent="0.25">
      <c r="A83" s="229" t="s">
        <v>2</v>
      </c>
      <c r="B83" s="75"/>
      <c r="C83" s="229" t="s">
        <v>196</v>
      </c>
      <c r="D83" s="75"/>
      <c r="E83" s="229" t="s">
        <v>197</v>
      </c>
      <c r="F83" s="75"/>
      <c r="G83" s="75"/>
      <c r="H83" s="75"/>
      <c r="I83" s="75"/>
      <c r="J83" s="75"/>
      <c r="K83" s="230">
        <v>64954</v>
      </c>
      <c r="L83" s="75"/>
      <c r="M83" s="230">
        <v>47531.72</v>
      </c>
      <c r="N83" s="75"/>
      <c r="O83" s="231">
        <v>73.180000000000007</v>
      </c>
      <c r="P83" s="75"/>
    </row>
    <row r="84" spans="1:16" x14ac:dyDescent="0.25">
      <c r="A84" s="134" t="s">
        <v>2</v>
      </c>
      <c r="B84" s="75"/>
      <c r="C84" s="134" t="s">
        <v>205</v>
      </c>
      <c r="D84" s="75"/>
      <c r="E84" s="134" t="s">
        <v>206</v>
      </c>
      <c r="F84" s="75"/>
      <c r="G84" s="75"/>
      <c r="H84" s="75"/>
      <c r="I84" s="75"/>
      <c r="J84" s="75"/>
      <c r="K84" s="108" t="s">
        <v>2</v>
      </c>
      <c r="L84" s="75"/>
      <c r="M84" s="108">
        <v>1180.67</v>
      </c>
      <c r="N84" s="75"/>
      <c r="O84" s="116">
        <v>0</v>
      </c>
      <c r="P84" s="75"/>
    </row>
    <row r="85" spans="1:16" x14ac:dyDescent="0.25">
      <c r="A85" s="134" t="s">
        <v>2</v>
      </c>
      <c r="B85" s="75"/>
      <c r="C85" s="134" t="s">
        <v>209</v>
      </c>
      <c r="D85" s="75"/>
      <c r="E85" s="134" t="s">
        <v>210</v>
      </c>
      <c r="F85" s="75"/>
      <c r="G85" s="75"/>
      <c r="H85" s="75"/>
      <c r="I85" s="75"/>
      <c r="J85" s="75"/>
      <c r="K85" s="108" t="s">
        <v>2</v>
      </c>
      <c r="L85" s="75"/>
      <c r="M85" s="108">
        <v>530.70000000000005</v>
      </c>
      <c r="N85" s="75"/>
      <c r="O85" s="116">
        <v>0</v>
      </c>
      <c r="P85" s="75"/>
    </row>
    <row r="86" spans="1:16" x14ac:dyDescent="0.25">
      <c r="A86" s="134" t="s">
        <v>2</v>
      </c>
      <c r="B86" s="75"/>
      <c r="C86" s="134" t="s">
        <v>211</v>
      </c>
      <c r="D86" s="75"/>
      <c r="E86" s="134" t="s">
        <v>212</v>
      </c>
      <c r="F86" s="75"/>
      <c r="G86" s="75"/>
      <c r="H86" s="75"/>
      <c r="I86" s="75"/>
      <c r="J86" s="75"/>
      <c r="K86" s="108" t="s">
        <v>2</v>
      </c>
      <c r="L86" s="75"/>
      <c r="M86" s="108">
        <v>5998.7</v>
      </c>
      <c r="N86" s="75"/>
      <c r="O86" s="116">
        <v>0</v>
      </c>
      <c r="P86" s="75"/>
    </row>
    <row r="87" spans="1:16" x14ac:dyDescent="0.25">
      <c r="A87" s="134" t="s">
        <v>2</v>
      </c>
      <c r="B87" s="75"/>
      <c r="C87" s="134" t="s">
        <v>213</v>
      </c>
      <c r="D87" s="75"/>
      <c r="E87" s="134" t="s">
        <v>214</v>
      </c>
      <c r="F87" s="75"/>
      <c r="G87" s="75"/>
      <c r="H87" s="75"/>
      <c r="I87" s="75"/>
      <c r="J87" s="75"/>
      <c r="K87" s="108" t="s">
        <v>2</v>
      </c>
      <c r="L87" s="75"/>
      <c r="M87" s="108">
        <v>6982.87</v>
      </c>
      <c r="N87" s="75"/>
      <c r="O87" s="116">
        <v>0</v>
      </c>
      <c r="P87" s="75"/>
    </row>
    <row r="88" spans="1:16" x14ac:dyDescent="0.25">
      <c r="A88" s="134" t="s">
        <v>2</v>
      </c>
      <c r="B88" s="75"/>
      <c r="C88" s="134" t="s">
        <v>215</v>
      </c>
      <c r="D88" s="75"/>
      <c r="E88" s="134" t="s">
        <v>216</v>
      </c>
      <c r="F88" s="75"/>
      <c r="G88" s="75"/>
      <c r="H88" s="75"/>
      <c r="I88" s="75"/>
      <c r="J88" s="75"/>
      <c r="K88" s="108" t="s">
        <v>2</v>
      </c>
      <c r="L88" s="75"/>
      <c r="M88" s="108">
        <v>294.82</v>
      </c>
      <c r="N88" s="75"/>
      <c r="O88" s="116">
        <v>0</v>
      </c>
      <c r="P88" s="75"/>
    </row>
    <row r="89" spans="1:16" x14ac:dyDescent="0.25">
      <c r="A89" s="134" t="s">
        <v>2</v>
      </c>
      <c r="B89" s="75"/>
      <c r="C89" s="134" t="s">
        <v>249</v>
      </c>
      <c r="D89" s="75"/>
      <c r="E89" s="134" t="s">
        <v>250</v>
      </c>
      <c r="F89" s="75"/>
      <c r="G89" s="75"/>
      <c r="H89" s="75"/>
      <c r="I89" s="75"/>
      <c r="J89" s="75"/>
      <c r="K89" s="108" t="s">
        <v>2</v>
      </c>
      <c r="L89" s="75"/>
      <c r="M89" s="108">
        <v>383.39</v>
      </c>
      <c r="N89" s="75"/>
      <c r="O89" s="116">
        <v>0</v>
      </c>
      <c r="P89" s="75"/>
    </row>
    <row r="90" spans="1:16" x14ac:dyDescent="0.25">
      <c r="A90" s="134" t="s">
        <v>2</v>
      </c>
      <c r="B90" s="75"/>
      <c r="C90" s="134" t="s">
        <v>251</v>
      </c>
      <c r="D90" s="75"/>
      <c r="E90" s="134" t="s">
        <v>252</v>
      </c>
      <c r="F90" s="75"/>
      <c r="G90" s="75"/>
      <c r="H90" s="75"/>
      <c r="I90" s="75"/>
      <c r="J90" s="75"/>
      <c r="K90" s="108" t="s">
        <v>2</v>
      </c>
      <c r="L90" s="75"/>
      <c r="M90" s="108">
        <v>23.9</v>
      </c>
      <c r="N90" s="75"/>
      <c r="O90" s="116">
        <v>0</v>
      </c>
      <c r="P90" s="75"/>
    </row>
    <row r="91" spans="1:16" x14ac:dyDescent="0.25">
      <c r="A91" s="134" t="s">
        <v>2</v>
      </c>
      <c r="B91" s="75"/>
      <c r="C91" s="134" t="s">
        <v>217</v>
      </c>
      <c r="D91" s="75"/>
      <c r="E91" s="134" t="s">
        <v>218</v>
      </c>
      <c r="F91" s="75"/>
      <c r="G91" s="75"/>
      <c r="H91" s="75"/>
      <c r="I91" s="75"/>
      <c r="J91" s="75"/>
      <c r="K91" s="108" t="s">
        <v>2</v>
      </c>
      <c r="L91" s="75"/>
      <c r="M91" s="108">
        <v>1894.59</v>
      </c>
      <c r="N91" s="75"/>
      <c r="O91" s="116">
        <v>0</v>
      </c>
      <c r="P91" s="75"/>
    </row>
    <row r="92" spans="1:16" x14ac:dyDescent="0.25">
      <c r="A92" s="134" t="s">
        <v>2</v>
      </c>
      <c r="B92" s="75"/>
      <c r="C92" s="134" t="s">
        <v>219</v>
      </c>
      <c r="D92" s="75"/>
      <c r="E92" s="134" t="s">
        <v>220</v>
      </c>
      <c r="F92" s="75"/>
      <c r="G92" s="75"/>
      <c r="H92" s="75"/>
      <c r="I92" s="75"/>
      <c r="J92" s="75"/>
      <c r="K92" s="108" t="s">
        <v>2</v>
      </c>
      <c r="L92" s="75"/>
      <c r="M92" s="108">
        <v>4716.9799999999996</v>
      </c>
      <c r="N92" s="75"/>
      <c r="O92" s="116">
        <v>0</v>
      </c>
      <c r="P92" s="75"/>
    </row>
    <row r="93" spans="1:16" x14ac:dyDescent="0.25">
      <c r="A93" s="134" t="s">
        <v>2</v>
      </c>
      <c r="B93" s="75"/>
      <c r="C93" s="134" t="s">
        <v>221</v>
      </c>
      <c r="D93" s="75"/>
      <c r="E93" s="134" t="s">
        <v>222</v>
      </c>
      <c r="F93" s="75"/>
      <c r="G93" s="75"/>
      <c r="H93" s="75"/>
      <c r="I93" s="75"/>
      <c r="J93" s="75"/>
      <c r="K93" s="108" t="s">
        <v>2</v>
      </c>
      <c r="L93" s="75"/>
      <c r="M93" s="108">
        <v>829.5</v>
      </c>
      <c r="N93" s="75"/>
      <c r="O93" s="116">
        <v>0</v>
      </c>
      <c r="P93" s="75"/>
    </row>
    <row r="94" spans="1:16" x14ac:dyDescent="0.25">
      <c r="A94" s="134" t="s">
        <v>2</v>
      </c>
      <c r="B94" s="75"/>
      <c r="C94" s="134" t="s">
        <v>223</v>
      </c>
      <c r="D94" s="75"/>
      <c r="E94" s="134" t="s">
        <v>224</v>
      </c>
      <c r="F94" s="75"/>
      <c r="G94" s="75"/>
      <c r="H94" s="75"/>
      <c r="I94" s="75"/>
      <c r="J94" s="75"/>
      <c r="K94" s="108" t="s">
        <v>2</v>
      </c>
      <c r="L94" s="75"/>
      <c r="M94" s="108">
        <v>2169.89</v>
      </c>
      <c r="N94" s="75"/>
      <c r="O94" s="116">
        <v>0</v>
      </c>
      <c r="P94" s="75"/>
    </row>
    <row r="95" spans="1:16" x14ac:dyDescent="0.25">
      <c r="A95" s="134" t="s">
        <v>2</v>
      </c>
      <c r="B95" s="75"/>
      <c r="C95" s="134" t="s">
        <v>198</v>
      </c>
      <c r="D95" s="75"/>
      <c r="E95" s="134" t="s">
        <v>199</v>
      </c>
      <c r="F95" s="75"/>
      <c r="G95" s="75"/>
      <c r="H95" s="75"/>
      <c r="I95" s="75"/>
      <c r="J95" s="75"/>
      <c r="K95" s="108" t="s">
        <v>2</v>
      </c>
      <c r="L95" s="75"/>
      <c r="M95" s="108">
        <v>2369</v>
      </c>
      <c r="N95" s="75"/>
      <c r="O95" s="116">
        <v>0</v>
      </c>
      <c r="P95" s="75"/>
    </row>
    <row r="96" spans="1:16" x14ac:dyDescent="0.25">
      <c r="A96" s="134" t="s">
        <v>2</v>
      </c>
      <c r="B96" s="75"/>
      <c r="C96" s="134" t="s">
        <v>227</v>
      </c>
      <c r="D96" s="75"/>
      <c r="E96" s="134" t="s">
        <v>228</v>
      </c>
      <c r="F96" s="75"/>
      <c r="G96" s="75"/>
      <c r="H96" s="75"/>
      <c r="I96" s="75"/>
      <c r="J96" s="75"/>
      <c r="K96" s="108" t="s">
        <v>2</v>
      </c>
      <c r="L96" s="75"/>
      <c r="M96" s="108">
        <v>12554.46</v>
      </c>
      <c r="N96" s="75"/>
      <c r="O96" s="116">
        <v>0</v>
      </c>
      <c r="P96" s="75"/>
    </row>
    <row r="97" spans="1:16" x14ac:dyDescent="0.25">
      <c r="A97" s="134" t="s">
        <v>2</v>
      </c>
      <c r="B97" s="75"/>
      <c r="C97" s="134" t="s">
        <v>229</v>
      </c>
      <c r="D97" s="75"/>
      <c r="E97" s="134" t="s">
        <v>230</v>
      </c>
      <c r="F97" s="75"/>
      <c r="G97" s="75"/>
      <c r="H97" s="75"/>
      <c r="I97" s="75"/>
      <c r="J97" s="75"/>
      <c r="K97" s="108" t="s">
        <v>2</v>
      </c>
      <c r="L97" s="75"/>
      <c r="M97" s="108">
        <v>3002.05</v>
      </c>
      <c r="N97" s="75"/>
      <c r="O97" s="116">
        <v>0</v>
      </c>
      <c r="P97" s="75"/>
    </row>
    <row r="98" spans="1:16" x14ac:dyDescent="0.25">
      <c r="A98" s="134" t="s">
        <v>2</v>
      </c>
      <c r="B98" s="75"/>
      <c r="C98" s="134" t="s">
        <v>233</v>
      </c>
      <c r="D98" s="75"/>
      <c r="E98" s="134" t="s">
        <v>234</v>
      </c>
      <c r="F98" s="75"/>
      <c r="G98" s="75"/>
      <c r="H98" s="75"/>
      <c r="I98" s="75"/>
      <c r="J98" s="75"/>
      <c r="K98" s="108" t="s">
        <v>2</v>
      </c>
      <c r="L98" s="75"/>
      <c r="M98" s="108">
        <v>3741.52</v>
      </c>
      <c r="N98" s="75"/>
      <c r="O98" s="116">
        <v>0</v>
      </c>
      <c r="P98" s="75"/>
    </row>
    <row r="99" spans="1:16" x14ac:dyDescent="0.25">
      <c r="A99" s="134" t="s">
        <v>2</v>
      </c>
      <c r="B99" s="75"/>
      <c r="C99" s="134" t="s">
        <v>239</v>
      </c>
      <c r="D99" s="75"/>
      <c r="E99" s="134" t="s">
        <v>240</v>
      </c>
      <c r="F99" s="75"/>
      <c r="G99" s="75"/>
      <c r="H99" s="75"/>
      <c r="I99" s="75"/>
      <c r="J99" s="75"/>
      <c r="K99" s="108" t="s">
        <v>2</v>
      </c>
      <c r="L99" s="75"/>
      <c r="M99" s="108">
        <v>538.95000000000005</v>
      </c>
      <c r="N99" s="75"/>
      <c r="O99" s="116">
        <v>0</v>
      </c>
      <c r="P99" s="75"/>
    </row>
    <row r="100" spans="1:16" x14ac:dyDescent="0.25">
      <c r="A100" s="134" t="s">
        <v>2</v>
      </c>
      <c r="B100" s="75"/>
      <c r="C100" s="134" t="s">
        <v>235</v>
      </c>
      <c r="D100" s="75"/>
      <c r="E100" s="134" t="s">
        <v>236</v>
      </c>
      <c r="F100" s="75"/>
      <c r="G100" s="75"/>
      <c r="H100" s="75"/>
      <c r="I100" s="75"/>
      <c r="J100" s="75"/>
      <c r="K100" s="108" t="s">
        <v>2</v>
      </c>
      <c r="L100" s="75"/>
      <c r="M100" s="108">
        <v>306.19</v>
      </c>
      <c r="N100" s="75"/>
      <c r="O100" s="116">
        <v>0</v>
      </c>
      <c r="P100" s="75"/>
    </row>
    <row r="101" spans="1:16" x14ac:dyDescent="0.25">
      <c r="A101" s="134" t="s">
        <v>2</v>
      </c>
      <c r="B101" s="75"/>
      <c r="C101" s="134" t="s">
        <v>237</v>
      </c>
      <c r="D101" s="75"/>
      <c r="E101" s="134" t="s">
        <v>238</v>
      </c>
      <c r="F101" s="75"/>
      <c r="G101" s="75"/>
      <c r="H101" s="75"/>
      <c r="I101" s="75"/>
      <c r="J101" s="75"/>
      <c r="K101" s="108" t="s">
        <v>2</v>
      </c>
      <c r="L101" s="75"/>
      <c r="M101" s="108">
        <v>13.54</v>
      </c>
      <c r="N101" s="75"/>
      <c r="O101" s="116">
        <v>0</v>
      </c>
      <c r="P101" s="75"/>
    </row>
    <row r="102" spans="1:16" x14ac:dyDescent="0.25">
      <c r="A102" s="220" t="s">
        <v>2</v>
      </c>
      <c r="B102" s="75"/>
      <c r="C102" s="220" t="s">
        <v>130</v>
      </c>
      <c r="D102" s="75"/>
      <c r="E102" s="75"/>
      <c r="F102" s="75"/>
      <c r="G102" s="75"/>
      <c r="H102" s="75"/>
      <c r="I102" s="75"/>
      <c r="J102" s="75"/>
      <c r="K102" s="221">
        <v>1562</v>
      </c>
      <c r="L102" s="75"/>
      <c r="M102" s="221">
        <v>1562</v>
      </c>
      <c r="N102" s="75"/>
      <c r="O102" s="222">
        <v>100</v>
      </c>
      <c r="P102" s="75"/>
    </row>
    <row r="103" spans="1:16" x14ac:dyDescent="0.25">
      <c r="A103" s="229" t="s">
        <v>2</v>
      </c>
      <c r="B103" s="75"/>
      <c r="C103" s="229" t="s">
        <v>196</v>
      </c>
      <c r="D103" s="75"/>
      <c r="E103" s="229" t="s">
        <v>197</v>
      </c>
      <c r="F103" s="75"/>
      <c r="G103" s="75"/>
      <c r="H103" s="75"/>
      <c r="I103" s="75"/>
      <c r="J103" s="75"/>
      <c r="K103" s="230">
        <v>1562</v>
      </c>
      <c r="L103" s="75"/>
      <c r="M103" s="230">
        <v>1562</v>
      </c>
      <c r="N103" s="75"/>
      <c r="O103" s="231">
        <v>100</v>
      </c>
      <c r="P103" s="75"/>
    </row>
    <row r="104" spans="1:16" x14ac:dyDescent="0.25">
      <c r="A104" s="134" t="s">
        <v>2</v>
      </c>
      <c r="B104" s="75"/>
      <c r="C104" s="134" t="s">
        <v>211</v>
      </c>
      <c r="D104" s="75"/>
      <c r="E104" s="134" t="s">
        <v>212</v>
      </c>
      <c r="F104" s="75"/>
      <c r="G104" s="75"/>
      <c r="H104" s="75"/>
      <c r="I104" s="75"/>
      <c r="J104" s="75"/>
      <c r="K104" s="108" t="s">
        <v>2</v>
      </c>
      <c r="L104" s="75"/>
      <c r="M104" s="108">
        <v>778.12</v>
      </c>
      <c r="N104" s="75"/>
      <c r="O104" s="116">
        <v>0</v>
      </c>
      <c r="P104" s="75"/>
    </row>
    <row r="105" spans="1:16" x14ac:dyDescent="0.25">
      <c r="A105" s="134" t="s">
        <v>2</v>
      </c>
      <c r="B105" s="75"/>
      <c r="C105" s="134" t="s">
        <v>213</v>
      </c>
      <c r="D105" s="75"/>
      <c r="E105" s="134" t="s">
        <v>214</v>
      </c>
      <c r="F105" s="75"/>
      <c r="G105" s="75"/>
      <c r="H105" s="75"/>
      <c r="I105" s="75"/>
      <c r="J105" s="75"/>
      <c r="K105" s="108" t="s">
        <v>2</v>
      </c>
      <c r="L105" s="75"/>
      <c r="M105" s="108">
        <v>783.88</v>
      </c>
      <c r="N105" s="75"/>
      <c r="O105" s="116">
        <v>0</v>
      </c>
      <c r="P105" s="75"/>
    </row>
    <row r="106" spans="1:16" x14ac:dyDescent="0.25">
      <c r="A106" s="220" t="s">
        <v>2</v>
      </c>
      <c r="B106" s="75"/>
      <c r="C106" s="220" t="s">
        <v>119</v>
      </c>
      <c r="D106" s="75"/>
      <c r="E106" s="75"/>
      <c r="F106" s="75"/>
      <c r="G106" s="75"/>
      <c r="H106" s="75"/>
      <c r="I106" s="75"/>
      <c r="J106" s="75"/>
      <c r="K106" s="221">
        <v>19140</v>
      </c>
      <c r="L106" s="75"/>
      <c r="M106" s="221">
        <v>19140</v>
      </c>
      <c r="N106" s="75"/>
      <c r="O106" s="222">
        <v>100</v>
      </c>
      <c r="P106" s="75"/>
    </row>
    <row r="107" spans="1:16" x14ac:dyDescent="0.25">
      <c r="A107" s="220" t="s">
        <v>2</v>
      </c>
      <c r="B107" s="75"/>
      <c r="C107" s="220" t="s">
        <v>121</v>
      </c>
      <c r="D107" s="75"/>
      <c r="E107" s="75"/>
      <c r="F107" s="75"/>
      <c r="G107" s="75"/>
      <c r="H107" s="75"/>
      <c r="I107" s="75"/>
      <c r="J107" s="75"/>
      <c r="K107" s="221">
        <v>13000</v>
      </c>
      <c r="L107" s="75"/>
      <c r="M107" s="221">
        <v>13000</v>
      </c>
      <c r="N107" s="75"/>
      <c r="O107" s="222">
        <v>100</v>
      </c>
      <c r="P107" s="75"/>
    </row>
    <row r="108" spans="1:16" x14ac:dyDescent="0.25">
      <c r="A108" s="229" t="s">
        <v>2</v>
      </c>
      <c r="B108" s="75"/>
      <c r="C108" s="229" t="s">
        <v>196</v>
      </c>
      <c r="D108" s="75"/>
      <c r="E108" s="229" t="s">
        <v>197</v>
      </c>
      <c r="F108" s="75"/>
      <c r="G108" s="75"/>
      <c r="H108" s="75"/>
      <c r="I108" s="75"/>
      <c r="J108" s="75"/>
      <c r="K108" s="230">
        <v>13000</v>
      </c>
      <c r="L108" s="75"/>
      <c r="M108" s="230">
        <v>13000</v>
      </c>
      <c r="N108" s="75"/>
      <c r="O108" s="231">
        <v>100</v>
      </c>
      <c r="P108" s="75"/>
    </row>
    <row r="109" spans="1:16" x14ac:dyDescent="0.25">
      <c r="A109" s="134" t="s">
        <v>2</v>
      </c>
      <c r="B109" s="75"/>
      <c r="C109" s="134" t="s">
        <v>213</v>
      </c>
      <c r="D109" s="75"/>
      <c r="E109" s="134" t="s">
        <v>214</v>
      </c>
      <c r="F109" s="75"/>
      <c r="G109" s="75"/>
      <c r="H109" s="75"/>
      <c r="I109" s="75"/>
      <c r="J109" s="75"/>
      <c r="K109" s="108" t="s">
        <v>2</v>
      </c>
      <c r="L109" s="75"/>
      <c r="M109" s="108">
        <v>5463.25</v>
      </c>
      <c r="N109" s="75"/>
      <c r="O109" s="116">
        <v>0</v>
      </c>
      <c r="P109" s="75"/>
    </row>
    <row r="110" spans="1:16" x14ac:dyDescent="0.25">
      <c r="A110" s="134" t="s">
        <v>2</v>
      </c>
      <c r="B110" s="75"/>
      <c r="C110" s="134" t="s">
        <v>215</v>
      </c>
      <c r="D110" s="75"/>
      <c r="E110" s="134" t="s">
        <v>216</v>
      </c>
      <c r="F110" s="75"/>
      <c r="G110" s="75"/>
      <c r="H110" s="75"/>
      <c r="I110" s="75"/>
      <c r="J110" s="75"/>
      <c r="K110" s="108" t="s">
        <v>2</v>
      </c>
      <c r="L110" s="75"/>
      <c r="M110" s="108">
        <v>197.81</v>
      </c>
      <c r="N110" s="75"/>
      <c r="O110" s="116">
        <v>0</v>
      </c>
      <c r="P110" s="75"/>
    </row>
    <row r="111" spans="1:16" x14ac:dyDescent="0.25">
      <c r="A111" s="134" t="s">
        <v>2</v>
      </c>
      <c r="B111" s="75"/>
      <c r="C111" s="134" t="s">
        <v>217</v>
      </c>
      <c r="D111" s="75"/>
      <c r="E111" s="134" t="s">
        <v>218</v>
      </c>
      <c r="F111" s="75"/>
      <c r="G111" s="75"/>
      <c r="H111" s="75"/>
      <c r="I111" s="75"/>
      <c r="J111" s="75"/>
      <c r="K111" s="108" t="s">
        <v>2</v>
      </c>
      <c r="L111" s="75"/>
      <c r="M111" s="108">
        <v>233.84</v>
      </c>
      <c r="N111" s="75"/>
      <c r="O111" s="116">
        <v>0</v>
      </c>
      <c r="P111" s="75"/>
    </row>
    <row r="112" spans="1:16" x14ac:dyDescent="0.25">
      <c r="A112" s="134" t="s">
        <v>2</v>
      </c>
      <c r="B112" s="75"/>
      <c r="C112" s="134" t="s">
        <v>219</v>
      </c>
      <c r="D112" s="75"/>
      <c r="E112" s="134" t="s">
        <v>220</v>
      </c>
      <c r="F112" s="75"/>
      <c r="G112" s="75"/>
      <c r="H112" s="75"/>
      <c r="I112" s="75"/>
      <c r="J112" s="75"/>
      <c r="K112" s="108" t="s">
        <v>2</v>
      </c>
      <c r="L112" s="75"/>
      <c r="M112" s="108">
        <v>5026.8100000000004</v>
      </c>
      <c r="N112" s="75"/>
      <c r="O112" s="116">
        <v>0</v>
      </c>
      <c r="P112" s="75"/>
    </row>
    <row r="113" spans="1:16" x14ac:dyDescent="0.25">
      <c r="A113" s="134" t="s">
        <v>2</v>
      </c>
      <c r="B113" s="75"/>
      <c r="C113" s="134" t="s">
        <v>229</v>
      </c>
      <c r="D113" s="75"/>
      <c r="E113" s="134" t="s">
        <v>230</v>
      </c>
      <c r="F113" s="75"/>
      <c r="G113" s="75"/>
      <c r="H113" s="75"/>
      <c r="I113" s="75"/>
      <c r="J113" s="75"/>
      <c r="K113" s="108" t="s">
        <v>2</v>
      </c>
      <c r="L113" s="75"/>
      <c r="M113" s="108">
        <v>1118.17</v>
      </c>
      <c r="N113" s="75"/>
      <c r="O113" s="116">
        <v>0</v>
      </c>
      <c r="P113" s="75"/>
    </row>
    <row r="114" spans="1:16" x14ac:dyDescent="0.25">
      <c r="A114" s="134" t="s">
        <v>2</v>
      </c>
      <c r="B114" s="75"/>
      <c r="C114" s="134" t="s">
        <v>233</v>
      </c>
      <c r="D114" s="75"/>
      <c r="E114" s="134" t="s">
        <v>234</v>
      </c>
      <c r="F114" s="75"/>
      <c r="G114" s="75"/>
      <c r="H114" s="75"/>
      <c r="I114" s="75"/>
      <c r="J114" s="75"/>
      <c r="K114" s="108" t="s">
        <v>2</v>
      </c>
      <c r="L114" s="75"/>
      <c r="M114" s="108">
        <v>960.12</v>
      </c>
      <c r="N114" s="75"/>
      <c r="O114" s="116">
        <v>0</v>
      </c>
      <c r="P114" s="75"/>
    </row>
    <row r="115" spans="1:16" x14ac:dyDescent="0.25">
      <c r="A115" s="220" t="s">
        <v>2</v>
      </c>
      <c r="B115" s="75"/>
      <c r="C115" s="220" t="s">
        <v>122</v>
      </c>
      <c r="D115" s="75"/>
      <c r="E115" s="75"/>
      <c r="F115" s="75"/>
      <c r="G115" s="75"/>
      <c r="H115" s="75"/>
      <c r="I115" s="75"/>
      <c r="J115" s="75"/>
      <c r="K115" s="221">
        <v>6140</v>
      </c>
      <c r="L115" s="75"/>
      <c r="M115" s="221">
        <v>6140</v>
      </c>
      <c r="N115" s="75"/>
      <c r="O115" s="222">
        <v>100</v>
      </c>
      <c r="P115" s="75"/>
    </row>
    <row r="116" spans="1:16" x14ac:dyDescent="0.25">
      <c r="A116" s="229" t="s">
        <v>2</v>
      </c>
      <c r="B116" s="75"/>
      <c r="C116" s="229" t="s">
        <v>196</v>
      </c>
      <c r="D116" s="75"/>
      <c r="E116" s="229" t="s">
        <v>197</v>
      </c>
      <c r="F116" s="75"/>
      <c r="G116" s="75"/>
      <c r="H116" s="75"/>
      <c r="I116" s="75"/>
      <c r="J116" s="75"/>
      <c r="K116" s="230">
        <v>6140</v>
      </c>
      <c r="L116" s="75"/>
      <c r="M116" s="230">
        <v>6140</v>
      </c>
      <c r="N116" s="75"/>
      <c r="O116" s="231">
        <v>100</v>
      </c>
      <c r="P116" s="75"/>
    </row>
    <row r="117" spans="1:16" x14ac:dyDescent="0.25">
      <c r="A117" s="134" t="s">
        <v>2</v>
      </c>
      <c r="B117" s="75"/>
      <c r="C117" s="134" t="s">
        <v>205</v>
      </c>
      <c r="D117" s="75"/>
      <c r="E117" s="134" t="s">
        <v>206</v>
      </c>
      <c r="F117" s="75"/>
      <c r="G117" s="75"/>
      <c r="H117" s="75"/>
      <c r="I117" s="75"/>
      <c r="J117" s="75"/>
      <c r="K117" s="108" t="s">
        <v>2</v>
      </c>
      <c r="L117" s="75"/>
      <c r="M117" s="108">
        <v>1252.53</v>
      </c>
      <c r="N117" s="75"/>
      <c r="O117" s="116">
        <v>0</v>
      </c>
      <c r="P117" s="75"/>
    </row>
    <row r="118" spans="1:16" x14ac:dyDescent="0.25">
      <c r="A118" s="134" t="s">
        <v>2</v>
      </c>
      <c r="B118" s="75"/>
      <c r="C118" s="134" t="s">
        <v>207</v>
      </c>
      <c r="D118" s="75"/>
      <c r="E118" s="134" t="s">
        <v>208</v>
      </c>
      <c r="F118" s="75"/>
      <c r="G118" s="75"/>
      <c r="H118" s="75"/>
      <c r="I118" s="75"/>
      <c r="J118" s="75"/>
      <c r="K118" s="108" t="s">
        <v>2</v>
      </c>
      <c r="L118" s="75"/>
      <c r="M118" s="108">
        <v>1040</v>
      </c>
      <c r="N118" s="75"/>
      <c r="O118" s="116">
        <v>0</v>
      </c>
      <c r="P118" s="75"/>
    </row>
    <row r="119" spans="1:16" x14ac:dyDescent="0.25">
      <c r="A119" s="134" t="s">
        <v>2</v>
      </c>
      <c r="B119" s="75"/>
      <c r="C119" s="134" t="s">
        <v>209</v>
      </c>
      <c r="D119" s="75"/>
      <c r="E119" s="134" t="s">
        <v>210</v>
      </c>
      <c r="F119" s="75"/>
      <c r="G119" s="75"/>
      <c r="H119" s="75"/>
      <c r="I119" s="75"/>
      <c r="J119" s="75"/>
      <c r="K119" s="108" t="s">
        <v>2</v>
      </c>
      <c r="L119" s="75"/>
      <c r="M119" s="108">
        <v>62.5</v>
      </c>
      <c r="N119" s="75"/>
      <c r="O119" s="116">
        <v>0</v>
      </c>
      <c r="P119" s="75"/>
    </row>
    <row r="120" spans="1:16" x14ac:dyDescent="0.25">
      <c r="A120" s="134" t="s">
        <v>2</v>
      </c>
      <c r="B120" s="75"/>
      <c r="C120" s="134" t="s">
        <v>211</v>
      </c>
      <c r="D120" s="75"/>
      <c r="E120" s="134" t="s">
        <v>212</v>
      </c>
      <c r="F120" s="75"/>
      <c r="G120" s="75"/>
      <c r="H120" s="75"/>
      <c r="I120" s="75"/>
      <c r="J120" s="75"/>
      <c r="K120" s="108" t="s">
        <v>2</v>
      </c>
      <c r="L120" s="75"/>
      <c r="M120" s="108">
        <v>834.58</v>
      </c>
      <c r="N120" s="75"/>
      <c r="O120" s="116">
        <v>0</v>
      </c>
      <c r="P120" s="75"/>
    </row>
    <row r="121" spans="1:16" x14ac:dyDescent="0.25">
      <c r="A121" s="134" t="s">
        <v>2</v>
      </c>
      <c r="B121" s="75"/>
      <c r="C121" s="134" t="s">
        <v>213</v>
      </c>
      <c r="D121" s="75"/>
      <c r="E121" s="134" t="s">
        <v>214</v>
      </c>
      <c r="F121" s="75"/>
      <c r="G121" s="75"/>
      <c r="H121" s="75"/>
      <c r="I121" s="75"/>
      <c r="J121" s="75"/>
      <c r="K121" s="108" t="s">
        <v>2</v>
      </c>
      <c r="L121" s="75"/>
      <c r="M121" s="108">
        <v>296.06</v>
      </c>
      <c r="N121" s="75"/>
      <c r="O121" s="116">
        <v>0</v>
      </c>
      <c r="P121" s="75"/>
    </row>
    <row r="122" spans="1:16" x14ac:dyDescent="0.25">
      <c r="A122" s="134" t="s">
        <v>2</v>
      </c>
      <c r="B122" s="75"/>
      <c r="C122" s="134" t="s">
        <v>215</v>
      </c>
      <c r="D122" s="75"/>
      <c r="E122" s="134" t="s">
        <v>216</v>
      </c>
      <c r="F122" s="75"/>
      <c r="G122" s="75"/>
      <c r="H122" s="75"/>
      <c r="I122" s="75"/>
      <c r="J122" s="75"/>
      <c r="K122" s="108" t="s">
        <v>2</v>
      </c>
      <c r="L122" s="75"/>
      <c r="M122" s="108">
        <v>56.25</v>
      </c>
      <c r="N122" s="75"/>
      <c r="O122" s="116">
        <v>0</v>
      </c>
      <c r="P122" s="75"/>
    </row>
    <row r="123" spans="1:16" x14ac:dyDescent="0.25">
      <c r="A123" s="134" t="s">
        <v>2</v>
      </c>
      <c r="B123" s="75"/>
      <c r="C123" s="134" t="s">
        <v>249</v>
      </c>
      <c r="D123" s="75"/>
      <c r="E123" s="134" t="s">
        <v>250</v>
      </c>
      <c r="F123" s="75"/>
      <c r="G123" s="75"/>
      <c r="H123" s="75"/>
      <c r="I123" s="75"/>
      <c r="J123" s="75"/>
      <c r="K123" s="108" t="s">
        <v>2</v>
      </c>
      <c r="L123" s="75"/>
      <c r="M123" s="108">
        <v>105</v>
      </c>
      <c r="N123" s="75"/>
      <c r="O123" s="116">
        <v>0</v>
      </c>
      <c r="P123" s="75"/>
    </row>
    <row r="124" spans="1:16" x14ac:dyDescent="0.25">
      <c r="A124" s="134" t="s">
        <v>2</v>
      </c>
      <c r="B124" s="75"/>
      <c r="C124" s="134" t="s">
        <v>217</v>
      </c>
      <c r="D124" s="75"/>
      <c r="E124" s="134" t="s">
        <v>218</v>
      </c>
      <c r="F124" s="75"/>
      <c r="G124" s="75"/>
      <c r="H124" s="75"/>
      <c r="I124" s="75"/>
      <c r="J124" s="75"/>
      <c r="K124" s="108" t="s">
        <v>2</v>
      </c>
      <c r="L124" s="75"/>
      <c r="M124" s="108">
        <v>186.66</v>
      </c>
      <c r="N124" s="75"/>
      <c r="O124" s="116">
        <v>0</v>
      </c>
      <c r="P124" s="75"/>
    </row>
    <row r="125" spans="1:16" x14ac:dyDescent="0.25">
      <c r="A125" s="134" t="s">
        <v>2</v>
      </c>
      <c r="B125" s="75"/>
      <c r="C125" s="134" t="s">
        <v>225</v>
      </c>
      <c r="D125" s="75"/>
      <c r="E125" s="134" t="s">
        <v>226</v>
      </c>
      <c r="F125" s="75"/>
      <c r="G125" s="75"/>
      <c r="H125" s="75"/>
      <c r="I125" s="75"/>
      <c r="J125" s="75"/>
      <c r="K125" s="108" t="s">
        <v>2</v>
      </c>
      <c r="L125" s="75"/>
      <c r="M125" s="108">
        <v>450</v>
      </c>
      <c r="N125" s="75"/>
      <c r="O125" s="116">
        <v>0</v>
      </c>
      <c r="P125" s="75"/>
    </row>
    <row r="126" spans="1:16" x14ac:dyDescent="0.25">
      <c r="A126" s="134" t="s">
        <v>2</v>
      </c>
      <c r="B126" s="75"/>
      <c r="C126" s="134" t="s">
        <v>198</v>
      </c>
      <c r="D126" s="75"/>
      <c r="E126" s="134" t="s">
        <v>199</v>
      </c>
      <c r="F126" s="75"/>
      <c r="G126" s="75"/>
      <c r="H126" s="75"/>
      <c r="I126" s="75"/>
      <c r="J126" s="75"/>
      <c r="K126" s="108" t="s">
        <v>2</v>
      </c>
      <c r="L126" s="75"/>
      <c r="M126" s="108">
        <v>754.24</v>
      </c>
      <c r="N126" s="75"/>
      <c r="O126" s="116">
        <v>0</v>
      </c>
      <c r="P126" s="75"/>
    </row>
    <row r="127" spans="1:16" x14ac:dyDescent="0.25">
      <c r="A127" s="134" t="s">
        <v>2</v>
      </c>
      <c r="B127" s="75"/>
      <c r="C127" s="134" t="s">
        <v>229</v>
      </c>
      <c r="D127" s="75"/>
      <c r="E127" s="134" t="s">
        <v>230</v>
      </c>
      <c r="F127" s="75"/>
      <c r="G127" s="75"/>
      <c r="H127" s="75"/>
      <c r="I127" s="75"/>
      <c r="J127" s="75"/>
      <c r="K127" s="108" t="s">
        <v>2</v>
      </c>
      <c r="L127" s="75"/>
      <c r="M127" s="108">
        <v>300.38</v>
      </c>
      <c r="N127" s="75"/>
      <c r="O127" s="116">
        <v>0</v>
      </c>
      <c r="P127" s="75"/>
    </row>
    <row r="128" spans="1:16" x14ac:dyDescent="0.25">
      <c r="A128" s="134" t="s">
        <v>2</v>
      </c>
      <c r="B128" s="75"/>
      <c r="C128" s="134" t="s">
        <v>239</v>
      </c>
      <c r="D128" s="75"/>
      <c r="E128" s="134" t="s">
        <v>240</v>
      </c>
      <c r="F128" s="75"/>
      <c r="G128" s="75"/>
      <c r="H128" s="75"/>
      <c r="I128" s="75"/>
      <c r="J128" s="75"/>
      <c r="K128" s="108" t="s">
        <v>2</v>
      </c>
      <c r="L128" s="75"/>
      <c r="M128" s="108">
        <v>696.8</v>
      </c>
      <c r="N128" s="75"/>
      <c r="O128" s="116">
        <v>0</v>
      </c>
      <c r="P128" s="75"/>
    </row>
    <row r="129" spans="1:16" x14ac:dyDescent="0.25">
      <c r="A129" s="134" t="s">
        <v>2</v>
      </c>
      <c r="B129" s="75"/>
      <c r="C129" s="134" t="s">
        <v>253</v>
      </c>
      <c r="D129" s="75"/>
      <c r="E129" s="134" t="s">
        <v>254</v>
      </c>
      <c r="F129" s="75"/>
      <c r="G129" s="75"/>
      <c r="H129" s="75"/>
      <c r="I129" s="75"/>
      <c r="J129" s="75"/>
      <c r="K129" s="108" t="s">
        <v>2</v>
      </c>
      <c r="L129" s="75"/>
      <c r="M129" s="108">
        <v>105</v>
      </c>
      <c r="N129" s="75"/>
      <c r="O129" s="116">
        <v>0</v>
      </c>
      <c r="P129" s="75"/>
    </row>
    <row r="130" spans="1:16" x14ac:dyDescent="0.25">
      <c r="A130" s="220" t="s">
        <v>2</v>
      </c>
      <c r="B130" s="75"/>
      <c r="C130" s="220" t="s">
        <v>124</v>
      </c>
      <c r="D130" s="75"/>
      <c r="E130" s="75"/>
      <c r="F130" s="75"/>
      <c r="G130" s="75"/>
      <c r="H130" s="75"/>
      <c r="I130" s="75"/>
      <c r="J130" s="75"/>
      <c r="K130" s="221">
        <v>9</v>
      </c>
      <c r="L130" s="75"/>
      <c r="M130" s="221">
        <v>9</v>
      </c>
      <c r="N130" s="75"/>
      <c r="O130" s="222">
        <v>100</v>
      </c>
      <c r="P130" s="75"/>
    </row>
    <row r="131" spans="1:16" x14ac:dyDescent="0.25">
      <c r="A131" s="220" t="s">
        <v>2</v>
      </c>
      <c r="B131" s="75"/>
      <c r="C131" s="220" t="s">
        <v>133</v>
      </c>
      <c r="D131" s="75"/>
      <c r="E131" s="75"/>
      <c r="F131" s="75"/>
      <c r="G131" s="75"/>
      <c r="H131" s="75"/>
      <c r="I131" s="75"/>
      <c r="J131" s="75"/>
      <c r="K131" s="221">
        <v>9</v>
      </c>
      <c r="L131" s="75"/>
      <c r="M131" s="221">
        <v>9</v>
      </c>
      <c r="N131" s="75"/>
      <c r="O131" s="222">
        <v>100</v>
      </c>
      <c r="P131" s="75"/>
    </row>
    <row r="132" spans="1:16" x14ac:dyDescent="0.25">
      <c r="A132" s="229" t="s">
        <v>2</v>
      </c>
      <c r="B132" s="75"/>
      <c r="C132" s="229" t="s">
        <v>196</v>
      </c>
      <c r="D132" s="75"/>
      <c r="E132" s="229" t="s">
        <v>197</v>
      </c>
      <c r="F132" s="75"/>
      <c r="G132" s="75"/>
      <c r="H132" s="75"/>
      <c r="I132" s="75"/>
      <c r="J132" s="75"/>
      <c r="K132" s="230">
        <v>9</v>
      </c>
      <c r="L132" s="75"/>
      <c r="M132" s="230">
        <v>9</v>
      </c>
      <c r="N132" s="75"/>
      <c r="O132" s="231">
        <v>100</v>
      </c>
      <c r="P132" s="75"/>
    </row>
    <row r="133" spans="1:16" x14ac:dyDescent="0.25">
      <c r="A133" s="134" t="s">
        <v>2</v>
      </c>
      <c r="B133" s="75"/>
      <c r="C133" s="134" t="s">
        <v>211</v>
      </c>
      <c r="D133" s="75"/>
      <c r="E133" s="134" t="s">
        <v>212</v>
      </c>
      <c r="F133" s="75"/>
      <c r="G133" s="75"/>
      <c r="H133" s="75"/>
      <c r="I133" s="75"/>
      <c r="J133" s="75"/>
      <c r="K133" s="108" t="s">
        <v>2</v>
      </c>
      <c r="L133" s="75"/>
      <c r="M133" s="108">
        <v>9</v>
      </c>
      <c r="N133" s="75"/>
      <c r="O133" s="116">
        <v>0</v>
      </c>
      <c r="P133" s="75"/>
    </row>
    <row r="134" spans="1:16" x14ac:dyDescent="0.25">
      <c r="A134" s="226" t="s">
        <v>202</v>
      </c>
      <c r="B134" s="75"/>
      <c r="C134" s="226" t="s">
        <v>255</v>
      </c>
      <c r="D134" s="75"/>
      <c r="E134" s="226" t="s">
        <v>256</v>
      </c>
      <c r="F134" s="75"/>
      <c r="G134" s="75"/>
      <c r="H134" s="75"/>
      <c r="I134" s="75"/>
      <c r="J134" s="75"/>
      <c r="K134" s="227">
        <v>1356175</v>
      </c>
      <c r="L134" s="75"/>
      <c r="M134" s="227">
        <v>1347805.98</v>
      </c>
      <c r="N134" s="75"/>
      <c r="O134" s="228">
        <v>99.38</v>
      </c>
      <c r="P134" s="75"/>
    </row>
    <row r="135" spans="1:16" x14ac:dyDescent="0.25">
      <c r="A135" s="220" t="s">
        <v>2</v>
      </c>
      <c r="B135" s="75"/>
      <c r="C135" s="220" t="s">
        <v>127</v>
      </c>
      <c r="D135" s="75"/>
      <c r="E135" s="75"/>
      <c r="F135" s="75"/>
      <c r="G135" s="75"/>
      <c r="H135" s="75"/>
      <c r="I135" s="75"/>
      <c r="J135" s="75"/>
      <c r="K135" s="221">
        <v>1273875</v>
      </c>
      <c r="L135" s="75"/>
      <c r="M135" s="221">
        <v>1267152.67</v>
      </c>
      <c r="N135" s="75"/>
      <c r="O135" s="222">
        <v>99.47</v>
      </c>
      <c r="P135" s="75"/>
    </row>
    <row r="136" spans="1:16" x14ac:dyDescent="0.25">
      <c r="A136" s="220" t="s">
        <v>2</v>
      </c>
      <c r="B136" s="75"/>
      <c r="C136" s="220" t="s">
        <v>128</v>
      </c>
      <c r="D136" s="75"/>
      <c r="E136" s="75"/>
      <c r="F136" s="75"/>
      <c r="G136" s="75"/>
      <c r="H136" s="75"/>
      <c r="I136" s="75"/>
      <c r="J136" s="75"/>
      <c r="K136" s="221">
        <v>1273875</v>
      </c>
      <c r="L136" s="75"/>
      <c r="M136" s="221">
        <v>1267152.67</v>
      </c>
      <c r="N136" s="75"/>
      <c r="O136" s="222">
        <v>99.47</v>
      </c>
      <c r="P136" s="75"/>
    </row>
    <row r="137" spans="1:16" x14ac:dyDescent="0.25">
      <c r="A137" s="229" t="s">
        <v>2</v>
      </c>
      <c r="B137" s="75"/>
      <c r="C137" s="229" t="s">
        <v>257</v>
      </c>
      <c r="D137" s="75"/>
      <c r="E137" s="229" t="s">
        <v>258</v>
      </c>
      <c r="F137" s="75"/>
      <c r="G137" s="75"/>
      <c r="H137" s="75"/>
      <c r="I137" s="75"/>
      <c r="J137" s="75"/>
      <c r="K137" s="230">
        <v>1273875</v>
      </c>
      <c r="L137" s="75"/>
      <c r="M137" s="230">
        <v>1267152.67</v>
      </c>
      <c r="N137" s="75"/>
      <c r="O137" s="231">
        <v>99.47</v>
      </c>
      <c r="P137" s="75"/>
    </row>
    <row r="138" spans="1:16" x14ac:dyDescent="0.25">
      <c r="A138" s="134" t="s">
        <v>2</v>
      </c>
      <c r="B138" s="75"/>
      <c r="C138" s="134" t="s">
        <v>259</v>
      </c>
      <c r="D138" s="75"/>
      <c r="E138" s="134" t="s">
        <v>260</v>
      </c>
      <c r="F138" s="75"/>
      <c r="G138" s="75"/>
      <c r="H138" s="75"/>
      <c r="I138" s="75"/>
      <c r="J138" s="75"/>
      <c r="K138" s="108" t="s">
        <v>2</v>
      </c>
      <c r="L138" s="75"/>
      <c r="M138" s="108">
        <v>994260.36</v>
      </c>
      <c r="N138" s="75"/>
      <c r="O138" s="116">
        <v>0</v>
      </c>
      <c r="P138" s="75"/>
    </row>
    <row r="139" spans="1:16" x14ac:dyDescent="0.25">
      <c r="A139" s="134" t="s">
        <v>2</v>
      </c>
      <c r="B139" s="75"/>
      <c r="C139" s="134" t="s">
        <v>261</v>
      </c>
      <c r="D139" s="75"/>
      <c r="E139" s="134" t="s">
        <v>262</v>
      </c>
      <c r="F139" s="75"/>
      <c r="G139" s="75"/>
      <c r="H139" s="75"/>
      <c r="I139" s="75"/>
      <c r="J139" s="75"/>
      <c r="K139" s="108" t="s">
        <v>2</v>
      </c>
      <c r="L139" s="75"/>
      <c r="M139" s="108">
        <v>4854</v>
      </c>
      <c r="N139" s="75"/>
      <c r="O139" s="116">
        <v>0</v>
      </c>
      <c r="P139" s="75"/>
    </row>
    <row r="140" spans="1:16" x14ac:dyDescent="0.25">
      <c r="A140" s="134" t="s">
        <v>2</v>
      </c>
      <c r="B140" s="75"/>
      <c r="C140" s="134" t="s">
        <v>263</v>
      </c>
      <c r="D140" s="75"/>
      <c r="E140" s="134" t="s">
        <v>264</v>
      </c>
      <c r="F140" s="75"/>
      <c r="G140" s="75"/>
      <c r="H140" s="75"/>
      <c r="I140" s="75"/>
      <c r="J140" s="75"/>
      <c r="K140" s="108" t="s">
        <v>2</v>
      </c>
      <c r="L140" s="75"/>
      <c r="M140" s="108">
        <v>107435.4</v>
      </c>
      <c r="N140" s="75"/>
      <c r="O140" s="116">
        <v>0</v>
      </c>
      <c r="P140" s="75"/>
    </row>
    <row r="141" spans="1:16" x14ac:dyDescent="0.25">
      <c r="A141" s="134" t="s">
        <v>2</v>
      </c>
      <c r="B141" s="75"/>
      <c r="C141" s="134" t="s">
        <v>265</v>
      </c>
      <c r="D141" s="75"/>
      <c r="E141" s="134" t="s">
        <v>266</v>
      </c>
      <c r="F141" s="75"/>
      <c r="G141" s="75"/>
      <c r="H141" s="75"/>
      <c r="I141" s="75"/>
      <c r="J141" s="75"/>
      <c r="K141" s="108" t="s">
        <v>2</v>
      </c>
      <c r="L141" s="75"/>
      <c r="M141" s="108">
        <v>160602.91</v>
      </c>
      <c r="N141" s="75"/>
      <c r="O141" s="116">
        <v>0</v>
      </c>
      <c r="P141" s="75"/>
    </row>
    <row r="142" spans="1:16" x14ac:dyDescent="0.25">
      <c r="A142" s="220" t="s">
        <v>2</v>
      </c>
      <c r="B142" s="75"/>
      <c r="C142" s="220" t="s">
        <v>119</v>
      </c>
      <c r="D142" s="75"/>
      <c r="E142" s="75"/>
      <c r="F142" s="75"/>
      <c r="G142" s="75"/>
      <c r="H142" s="75"/>
      <c r="I142" s="75"/>
      <c r="J142" s="75"/>
      <c r="K142" s="221">
        <v>82300</v>
      </c>
      <c r="L142" s="75"/>
      <c r="M142" s="221">
        <v>80653.31</v>
      </c>
      <c r="N142" s="75"/>
      <c r="O142" s="222">
        <v>98</v>
      </c>
      <c r="P142" s="75"/>
    </row>
    <row r="143" spans="1:16" x14ac:dyDescent="0.25">
      <c r="A143" s="220" t="s">
        <v>2</v>
      </c>
      <c r="B143" s="75"/>
      <c r="C143" s="220" t="s">
        <v>122</v>
      </c>
      <c r="D143" s="75"/>
      <c r="E143" s="75"/>
      <c r="F143" s="75"/>
      <c r="G143" s="75"/>
      <c r="H143" s="75"/>
      <c r="I143" s="75"/>
      <c r="J143" s="75"/>
      <c r="K143" s="221">
        <v>82300</v>
      </c>
      <c r="L143" s="75"/>
      <c r="M143" s="221">
        <v>80653.31</v>
      </c>
      <c r="N143" s="75"/>
      <c r="O143" s="222">
        <v>98</v>
      </c>
      <c r="P143" s="75"/>
    </row>
    <row r="144" spans="1:16" x14ac:dyDescent="0.25">
      <c r="A144" s="229" t="s">
        <v>2</v>
      </c>
      <c r="B144" s="75"/>
      <c r="C144" s="229" t="s">
        <v>257</v>
      </c>
      <c r="D144" s="75"/>
      <c r="E144" s="229" t="s">
        <v>258</v>
      </c>
      <c r="F144" s="75"/>
      <c r="G144" s="75"/>
      <c r="H144" s="75"/>
      <c r="I144" s="75"/>
      <c r="J144" s="75"/>
      <c r="K144" s="230">
        <v>82300</v>
      </c>
      <c r="L144" s="75"/>
      <c r="M144" s="230">
        <v>80653.31</v>
      </c>
      <c r="N144" s="75"/>
      <c r="O144" s="231">
        <v>98</v>
      </c>
      <c r="P144" s="75"/>
    </row>
    <row r="145" spans="1:16" x14ac:dyDescent="0.25">
      <c r="A145" s="134" t="s">
        <v>2</v>
      </c>
      <c r="B145" s="75"/>
      <c r="C145" s="134" t="s">
        <v>259</v>
      </c>
      <c r="D145" s="75"/>
      <c r="E145" s="134" t="s">
        <v>260</v>
      </c>
      <c r="F145" s="75"/>
      <c r="G145" s="75"/>
      <c r="H145" s="75"/>
      <c r="I145" s="75"/>
      <c r="J145" s="75"/>
      <c r="K145" s="108" t="s">
        <v>2</v>
      </c>
      <c r="L145" s="75"/>
      <c r="M145" s="108">
        <v>67942.759999999995</v>
      </c>
      <c r="N145" s="75"/>
      <c r="O145" s="116">
        <v>0</v>
      </c>
      <c r="P145" s="75"/>
    </row>
    <row r="146" spans="1:16" x14ac:dyDescent="0.25">
      <c r="A146" s="134" t="s">
        <v>2</v>
      </c>
      <c r="B146" s="75"/>
      <c r="C146" s="134" t="s">
        <v>261</v>
      </c>
      <c r="D146" s="75"/>
      <c r="E146" s="134" t="s">
        <v>262</v>
      </c>
      <c r="F146" s="75"/>
      <c r="G146" s="75"/>
      <c r="H146" s="75"/>
      <c r="I146" s="75"/>
      <c r="J146" s="75"/>
      <c r="K146" s="108" t="s">
        <v>2</v>
      </c>
      <c r="L146" s="75"/>
      <c r="M146" s="108">
        <v>200</v>
      </c>
      <c r="N146" s="75"/>
      <c r="O146" s="116">
        <v>0</v>
      </c>
      <c r="P146" s="75"/>
    </row>
    <row r="147" spans="1:16" x14ac:dyDescent="0.25">
      <c r="A147" s="134" t="s">
        <v>2</v>
      </c>
      <c r="B147" s="75"/>
      <c r="C147" s="134" t="s">
        <v>263</v>
      </c>
      <c r="D147" s="75"/>
      <c r="E147" s="134" t="s">
        <v>264</v>
      </c>
      <c r="F147" s="75"/>
      <c r="G147" s="75"/>
      <c r="H147" s="75"/>
      <c r="I147" s="75"/>
      <c r="J147" s="75"/>
      <c r="K147" s="108" t="s">
        <v>2</v>
      </c>
      <c r="L147" s="75"/>
      <c r="M147" s="108">
        <v>1300</v>
      </c>
      <c r="N147" s="75"/>
      <c r="O147" s="116">
        <v>0</v>
      </c>
      <c r="P147" s="75"/>
    </row>
    <row r="148" spans="1:16" x14ac:dyDescent="0.25">
      <c r="A148" s="134" t="s">
        <v>2</v>
      </c>
      <c r="B148" s="75"/>
      <c r="C148" s="134" t="s">
        <v>265</v>
      </c>
      <c r="D148" s="75"/>
      <c r="E148" s="134" t="s">
        <v>266</v>
      </c>
      <c r="F148" s="75"/>
      <c r="G148" s="75"/>
      <c r="H148" s="75"/>
      <c r="I148" s="75"/>
      <c r="J148" s="75"/>
      <c r="K148" s="108" t="s">
        <v>2</v>
      </c>
      <c r="L148" s="75"/>
      <c r="M148" s="108">
        <v>11210.55</v>
      </c>
      <c r="N148" s="75"/>
      <c r="O148" s="116">
        <v>0</v>
      </c>
      <c r="P148" s="75"/>
    </row>
    <row r="149" spans="1:16" x14ac:dyDescent="0.25">
      <c r="A149" s="226" t="s">
        <v>202</v>
      </c>
      <c r="B149" s="75"/>
      <c r="C149" s="226" t="s">
        <v>267</v>
      </c>
      <c r="D149" s="75"/>
      <c r="E149" s="226" t="s">
        <v>268</v>
      </c>
      <c r="F149" s="75"/>
      <c r="G149" s="75"/>
      <c r="H149" s="75"/>
      <c r="I149" s="75"/>
      <c r="J149" s="75"/>
      <c r="K149" s="227">
        <v>196568</v>
      </c>
      <c r="L149" s="75"/>
      <c r="M149" s="227">
        <v>197002.67</v>
      </c>
      <c r="N149" s="75"/>
      <c r="O149" s="228">
        <v>100.22</v>
      </c>
      <c r="P149" s="75"/>
    </row>
    <row r="150" spans="1:16" x14ac:dyDescent="0.25">
      <c r="A150" s="220" t="s">
        <v>2</v>
      </c>
      <c r="B150" s="75"/>
      <c r="C150" s="220" t="s">
        <v>127</v>
      </c>
      <c r="D150" s="75"/>
      <c r="E150" s="75"/>
      <c r="F150" s="75"/>
      <c r="G150" s="75"/>
      <c r="H150" s="75"/>
      <c r="I150" s="75"/>
      <c r="J150" s="75"/>
      <c r="K150" s="221">
        <v>34800</v>
      </c>
      <c r="L150" s="75"/>
      <c r="M150" s="221">
        <v>34800</v>
      </c>
      <c r="N150" s="75"/>
      <c r="O150" s="222">
        <v>100</v>
      </c>
      <c r="P150" s="75"/>
    </row>
    <row r="151" spans="1:16" x14ac:dyDescent="0.25">
      <c r="A151" s="220" t="s">
        <v>2</v>
      </c>
      <c r="B151" s="75"/>
      <c r="C151" s="220" t="s">
        <v>128</v>
      </c>
      <c r="D151" s="75"/>
      <c r="E151" s="75"/>
      <c r="F151" s="75"/>
      <c r="G151" s="75"/>
      <c r="H151" s="75"/>
      <c r="I151" s="75"/>
      <c r="J151" s="75"/>
      <c r="K151" s="221">
        <v>34800</v>
      </c>
      <c r="L151" s="75"/>
      <c r="M151" s="221">
        <v>34800</v>
      </c>
      <c r="N151" s="75"/>
      <c r="O151" s="222">
        <v>100</v>
      </c>
      <c r="P151" s="75"/>
    </row>
    <row r="152" spans="1:16" x14ac:dyDescent="0.25">
      <c r="A152" s="229" t="s">
        <v>2</v>
      </c>
      <c r="B152" s="75"/>
      <c r="C152" s="229" t="s">
        <v>196</v>
      </c>
      <c r="D152" s="75"/>
      <c r="E152" s="229" t="s">
        <v>197</v>
      </c>
      <c r="F152" s="75"/>
      <c r="G152" s="75"/>
      <c r="H152" s="75"/>
      <c r="I152" s="75"/>
      <c r="J152" s="75"/>
      <c r="K152" s="230">
        <v>4000</v>
      </c>
      <c r="L152" s="75"/>
      <c r="M152" s="230">
        <v>4000</v>
      </c>
      <c r="N152" s="75"/>
      <c r="O152" s="231">
        <v>100</v>
      </c>
      <c r="P152" s="75"/>
    </row>
    <row r="153" spans="1:16" x14ac:dyDescent="0.25">
      <c r="A153" s="134" t="s">
        <v>2</v>
      </c>
      <c r="B153" s="75"/>
      <c r="C153" s="134" t="s">
        <v>211</v>
      </c>
      <c r="D153" s="75"/>
      <c r="E153" s="134" t="s">
        <v>212</v>
      </c>
      <c r="F153" s="75"/>
      <c r="G153" s="75"/>
      <c r="H153" s="75"/>
      <c r="I153" s="75"/>
      <c r="J153" s="75"/>
      <c r="K153" s="108" t="s">
        <v>2</v>
      </c>
      <c r="L153" s="75"/>
      <c r="M153" s="108">
        <v>335.99</v>
      </c>
      <c r="N153" s="75"/>
      <c r="O153" s="116">
        <v>0</v>
      </c>
      <c r="P153" s="75"/>
    </row>
    <row r="154" spans="1:16" x14ac:dyDescent="0.25">
      <c r="A154" s="134" t="s">
        <v>2</v>
      </c>
      <c r="B154" s="75"/>
      <c r="C154" s="134" t="s">
        <v>198</v>
      </c>
      <c r="D154" s="75"/>
      <c r="E154" s="134" t="s">
        <v>199</v>
      </c>
      <c r="F154" s="75"/>
      <c r="G154" s="75"/>
      <c r="H154" s="75"/>
      <c r="I154" s="75"/>
      <c r="J154" s="75"/>
      <c r="K154" s="108" t="s">
        <v>2</v>
      </c>
      <c r="L154" s="75"/>
      <c r="M154" s="108">
        <v>1522.26</v>
      </c>
      <c r="N154" s="75"/>
      <c r="O154" s="116">
        <v>0</v>
      </c>
      <c r="P154" s="75"/>
    </row>
    <row r="155" spans="1:16" x14ac:dyDescent="0.25">
      <c r="A155" s="134" t="s">
        <v>2</v>
      </c>
      <c r="B155" s="75"/>
      <c r="C155" s="134" t="s">
        <v>227</v>
      </c>
      <c r="D155" s="75"/>
      <c r="E155" s="134" t="s">
        <v>228</v>
      </c>
      <c r="F155" s="75"/>
      <c r="G155" s="75"/>
      <c r="H155" s="75"/>
      <c r="I155" s="75"/>
      <c r="J155" s="75"/>
      <c r="K155" s="108" t="s">
        <v>2</v>
      </c>
      <c r="L155" s="75"/>
      <c r="M155" s="108">
        <v>1500</v>
      </c>
      <c r="N155" s="75"/>
      <c r="O155" s="116">
        <v>0</v>
      </c>
      <c r="P155" s="75"/>
    </row>
    <row r="156" spans="1:16" x14ac:dyDescent="0.25">
      <c r="A156" s="134" t="s">
        <v>2</v>
      </c>
      <c r="B156" s="75"/>
      <c r="C156" s="134" t="s">
        <v>229</v>
      </c>
      <c r="D156" s="75"/>
      <c r="E156" s="134" t="s">
        <v>230</v>
      </c>
      <c r="F156" s="75"/>
      <c r="G156" s="75"/>
      <c r="H156" s="75"/>
      <c r="I156" s="75"/>
      <c r="J156" s="75"/>
      <c r="K156" s="108" t="s">
        <v>2</v>
      </c>
      <c r="L156" s="75"/>
      <c r="M156" s="108">
        <v>641.75</v>
      </c>
      <c r="N156" s="75"/>
      <c r="O156" s="116">
        <v>0</v>
      </c>
      <c r="P156" s="75"/>
    </row>
    <row r="157" spans="1:16" x14ac:dyDescent="0.25">
      <c r="A157" s="229" t="s">
        <v>2</v>
      </c>
      <c r="B157" s="75"/>
      <c r="C157" s="229" t="s">
        <v>269</v>
      </c>
      <c r="D157" s="75"/>
      <c r="E157" s="229" t="s">
        <v>270</v>
      </c>
      <c r="F157" s="75"/>
      <c r="G157" s="75"/>
      <c r="H157" s="75"/>
      <c r="I157" s="75"/>
      <c r="J157" s="75"/>
      <c r="K157" s="230">
        <v>30800</v>
      </c>
      <c r="L157" s="75"/>
      <c r="M157" s="230">
        <v>30800</v>
      </c>
      <c r="N157" s="75"/>
      <c r="O157" s="231">
        <v>100</v>
      </c>
      <c r="P157" s="75"/>
    </row>
    <row r="158" spans="1:16" x14ac:dyDescent="0.25">
      <c r="A158" s="134" t="s">
        <v>2</v>
      </c>
      <c r="B158" s="75"/>
      <c r="C158" s="134" t="s">
        <v>271</v>
      </c>
      <c r="D158" s="75"/>
      <c r="E158" s="134" t="s">
        <v>272</v>
      </c>
      <c r="F158" s="75"/>
      <c r="G158" s="75"/>
      <c r="H158" s="75"/>
      <c r="I158" s="75"/>
      <c r="J158" s="75"/>
      <c r="K158" s="108" t="s">
        <v>2</v>
      </c>
      <c r="L158" s="75"/>
      <c r="M158" s="108">
        <v>29723.66</v>
      </c>
      <c r="N158" s="75"/>
      <c r="O158" s="116">
        <v>0</v>
      </c>
      <c r="P158" s="75"/>
    </row>
    <row r="159" spans="1:16" x14ac:dyDescent="0.25">
      <c r="A159" s="134" t="s">
        <v>2</v>
      </c>
      <c r="B159" s="75"/>
      <c r="C159" s="134" t="s">
        <v>273</v>
      </c>
      <c r="D159" s="75"/>
      <c r="E159" s="134" t="s">
        <v>274</v>
      </c>
      <c r="F159" s="75"/>
      <c r="G159" s="75"/>
      <c r="H159" s="75"/>
      <c r="I159" s="75"/>
      <c r="J159" s="75"/>
      <c r="K159" s="108" t="s">
        <v>2</v>
      </c>
      <c r="L159" s="75"/>
      <c r="M159" s="108">
        <v>276.33999999999997</v>
      </c>
      <c r="N159" s="75"/>
      <c r="O159" s="116">
        <v>0</v>
      </c>
      <c r="P159" s="75"/>
    </row>
    <row r="160" spans="1:16" x14ac:dyDescent="0.25">
      <c r="A160" s="134" t="s">
        <v>2</v>
      </c>
      <c r="B160" s="75"/>
      <c r="C160" s="134" t="s">
        <v>275</v>
      </c>
      <c r="D160" s="75"/>
      <c r="E160" s="134" t="s">
        <v>276</v>
      </c>
      <c r="F160" s="75"/>
      <c r="G160" s="75"/>
      <c r="H160" s="75"/>
      <c r="I160" s="75"/>
      <c r="J160" s="75"/>
      <c r="K160" s="108" t="s">
        <v>2</v>
      </c>
      <c r="L160" s="75"/>
      <c r="M160" s="108">
        <v>800</v>
      </c>
      <c r="N160" s="75"/>
      <c r="O160" s="116">
        <v>0</v>
      </c>
      <c r="P160" s="75"/>
    </row>
    <row r="161" spans="1:16" x14ac:dyDescent="0.25">
      <c r="A161" s="220" t="s">
        <v>2</v>
      </c>
      <c r="B161" s="75"/>
      <c r="C161" s="220" t="s">
        <v>117</v>
      </c>
      <c r="D161" s="75"/>
      <c r="E161" s="75"/>
      <c r="F161" s="75"/>
      <c r="G161" s="75"/>
      <c r="H161" s="75"/>
      <c r="I161" s="75"/>
      <c r="J161" s="75"/>
      <c r="K161" s="221">
        <v>1405</v>
      </c>
      <c r="L161" s="75"/>
      <c r="M161" s="221">
        <v>1854.2</v>
      </c>
      <c r="N161" s="75"/>
      <c r="O161" s="222">
        <v>131.97</v>
      </c>
      <c r="P161" s="75"/>
    </row>
    <row r="162" spans="1:16" x14ac:dyDescent="0.25">
      <c r="A162" s="220" t="s">
        <v>2</v>
      </c>
      <c r="B162" s="75"/>
      <c r="C162" s="220" t="s">
        <v>118</v>
      </c>
      <c r="D162" s="75"/>
      <c r="E162" s="75"/>
      <c r="F162" s="75"/>
      <c r="G162" s="75"/>
      <c r="H162" s="75"/>
      <c r="I162" s="75"/>
      <c r="J162" s="75"/>
      <c r="K162" s="221">
        <v>1405</v>
      </c>
      <c r="L162" s="75"/>
      <c r="M162" s="221">
        <v>1854.2</v>
      </c>
      <c r="N162" s="75"/>
      <c r="O162" s="222">
        <v>131.97</v>
      </c>
      <c r="P162" s="75"/>
    </row>
    <row r="163" spans="1:16" x14ac:dyDescent="0.25">
      <c r="A163" s="229" t="s">
        <v>2</v>
      </c>
      <c r="B163" s="75"/>
      <c r="C163" s="229" t="s">
        <v>269</v>
      </c>
      <c r="D163" s="75"/>
      <c r="E163" s="229" t="s">
        <v>270</v>
      </c>
      <c r="F163" s="75"/>
      <c r="G163" s="75"/>
      <c r="H163" s="75"/>
      <c r="I163" s="75"/>
      <c r="J163" s="75"/>
      <c r="K163" s="230">
        <v>1405</v>
      </c>
      <c r="L163" s="75"/>
      <c r="M163" s="230">
        <v>1854.2</v>
      </c>
      <c r="N163" s="75"/>
      <c r="O163" s="231">
        <v>131.97</v>
      </c>
      <c r="P163" s="75"/>
    </row>
    <row r="164" spans="1:16" x14ac:dyDescent="0.25">
      <c r="A164" s="134" t="s">
        <v>2</v>
      </c>
      <c r="B164" s="75"/>
      <c r="C164" s="134" t="s">
        <v>271</v>
      </c>
      <c r="D164" s="75"/>
      <c r="E164" s="134" t="s">
        <v>272</v>
      </c>
      <c r="F164" s="75"/>
      <c r="G164" s="75"/>
      <c r="H164" s="75"/>
      <c r="I164" s="75"/>
      <c r="J164" s="75"/>
      <c r="K164" s="108" t="s">
        <v>2</v>
      </c>
      <c r="L164" s="75"/>
      <c r="M164" s="108">
        <v>966.36</v>
      </c>
      <c r="N164" s="75"/>
      <c r="O164" s="116">
        <v>0</v>
      </c>
      <c r="P164" s="75"/>
    </row>
    <row r="165" spans="1:16" x14ac:dyDescent="0.25">
      <c r="A165" s="134" t="s">
        <v>2</v>
      </c>
      <c r="B165" s="75"/>
      <c r="C165" s="134" t="s">
        <v>273</v>
      </c>
      <c r="D165" s="75"/>
      <c r="E165" s="134" t="s">
        <v>274</v>
      </c>
      <c r="F165" s="75"/>
      <c r="G165" s="75"/>
      <c r="H165" s="75"/>
      <c r="I165" s="75"/>
      <c r="J165" s="75"/>
      <c r="K165" s="108" t="s">
        <v>2</v>
      </c>
      <c r="L165" s="75"/>
      <c r="M165" s="108">
        <v>689.34</v>
      </c>
      <c r="N165" s="75"/>
      <c r="O165" s="116">
        <v>0</v>
      </c>
      <c r="P165" s="75"/>
    </row>
    <row r="166" spans="1:16" x14ac:dyDescent="0.25">
      <c r="A166" s="134" t="s">
        <v>2</v>
      </c>
      <c r="B166" s="75"/>
      <c r="C166" s="134" t="s">
        <v>275</v>
      </c>
      <c r="D166" s="75"/>
      <c r="E166" s="134" t="s">
        <v>276</v>
      </c>
      <c r="F166" s="75"/>
      <c r="G166" s="75"/>
      <c r="H166" s="75"/>
      <c r="I166" s="75"/>
      <c r="J166" s="75"/>
      <c r="K166" s="108" t="s">
        <v>2</v>
      </c>
      <c r="L166" s="75"/>
      <c r="M166" s="108">
        <v>198.5</v>
      </c>
      <c r="N166" s="75"/>
      <c r="O166" s="116">
        <v>0</v>
      </c>
      <c r="P166" s="75"/>
    </row>
    <row r="167" spans="1:16" x14ac:dyDescent="0.25">
      <c r="A167" s="220" t="s">
        <v>2</v>
      </c>
      <c r="B167" s="75"/>
      <c r="C167" s="220" t="s">
        <v>119</v>
      </c>
      <c r="D167" s="75"/>
      <c r="E167" s="75"/>
      <c r="F167" s="75"/>
      <c r="G167" s="75"/>
      <c r="H167" s="75"/>
      <c r="I167" s="75"/>
      <c r="J167" s="75"/>
      <c r="K167" s="221">
        <v>120400</v>
      </c>
      <c r="L167" s="75"/>
      <c r="M167" s="221">
        <v>120400</v>
      </c>
      <c r="N167" s="75"/>
      <c r="O167" s="222">
        <v>100</v>
      </c>
      <c r="P167" s="75"/>
    </row>
    <row r="168" spans="1:16" x14ac:dyDescent="0.25">
      <c r="A168" s="220" t="s">
        <v>2</v>
      </c>
      <c r="B168" s="75"/>
      <c r="C168" s="220" t="s">
        <v>122</v>
      </c>
      <c r="D168" s="75"/>
      <c r="E168" s="75"/>
      <c r="F168" s="75"/>
      <c r="G168" s="75"/>
      <c r="H168" s="75"/>
      <c r="I168" s="75"/>
      <c r="J168" s="75"/>
      <c r="K168" s="221">
        <v>120400</v>
      </c>
      <c r="L168" s="75"/>
      <c r="M168" s="221">
        <v>120400</v>
      </c>
      <c r="N168" s="75"/>
      <c r="O168" s="222">
        <v>100</v>
      </c>
      <c r="P168" s="75"/>
    </row>
    <row r="169" spans="1:16" x14ac:dyDescent="0.25">
      <c r="A169" s="229" t="s">
        <v>2</v>
      </c>
      <c r="B169" s="75"/>
      <c r="C169" s="229" t="s">
        <v>196</v>
      </c>
      <c r="D169" s="75"/>
      <c r="E169" s="229" t="s">
        <v>197</v>
      </c>
      <c r="F169" s="75"/>
      <c r="G169" s="75"/>
      <c r="H169" s="75"/>
      <c r="I169" s="75"/>
      <c r="J169" s="75"/>
      <c r="K169" s="230">
        <v>18039</v>
      </c>
      <c r="L169" s="75"/>
      <c r="M169" s="230">
        <v>18013.939999999999</v>
      </c>
      <c r="N169" s="75"/>
      <c r="O169" s="231">
        <v>99.86</v>
      </c>
      <c r="P169" s="75"/>
    </row>
    <row r="170" spans="1:16" x14ac:dyDescent="0.25">
      <c r="A170" s="134" t="s">
        <v>2</v>
      </c>
      <c r="B170" s="75"/>
      <c r="C170" s="134" t="s">
        <v>211</v>
      </c>
      <c r="D170" s="75"/>
      <c r="E170" s="134" t="s">
        <v>212</v>
      </c>
      <c r="F170" s="75"/>
      <c r="G170" s="75"/>
      <c r="H170" s="75"/>
      <c r="I170" s="75"/>
      <c r="J170" s="75"/>
      <c r="K170" s="108" t="s">
        <v>2</v>
      </c>
      <c r="L170" s="75"/>
      <c r="M170" s="108">
        <v>6797.49</v>
      </c>
      <c r="N170" s="75"/>
      <c r="O170" s="116">
        <v>0</v>
      </c>
      <c r="P170" s="75"/>
    </row>
    <row r="171" spans="1:16" x14ac:dyDescent="0.25">
      <c r="A171" s="134" t="s">
        <v>2</v>
      </c>
      <c r="B171" s="75"/>
      <c r="C171" s="134" t="s">
        <v>219</v>
      </c>
      <c r="D171" s="75"/>
      <c r="E171" s="134" t="s">
        <v>220</v>
      </c>
      <c r="F171" s="75"/>
      <c r="G171" s="75"/>
      <c r="H171" s="75"/>
      <c r="I171" s="75"/>
      <c r="J171" s="75"/>
      <c r="K171" s="108" t="s">
        <v>2</v>
      </c>
      <c r="L171" s="75"/>
      <c r="M171" s="108">
        <v>168.75</v>
      </c>
      <c r="N171" s="75"/>
      <c r="O171" s="116">
        <v>0</v>
      </c>
      <c r="P171" s="75"/>
    </row>
    <row r="172" spans="1:16" x14ac:dyDescent="0.25">
      <c r="A172" s="134" t="s">
        <v>2</v>
      </c>
      <c r="B172" s="75"/>
      <c r="C172" s="134" t="s">
        <v>225</v>
      </c>
      <c r="D172" s="75"/>
      <c r="E172" s="134" t="s">
        <v>226</v>
      </c>
      <c r="F172" s="75"/>
      <c r="G172" s="75"/>
      <c r="H172" s="75"/>
      <c r="I172" s="75"/>
      <c r="J172" s="75"/>
      <c r="K172" s="108" t="s">
        <v>2</v>
      </c>
      <c r="L172" s="75"/>
      <c r="M172" s="108">
        <v>774.38</v>
      </c>
      <c r="N172" s="75"/>
      <c r="O172" s="116">
        <v>0</v>
      </c>
      <c r="P172" s="75"/>
    </row>
    <row r="173" spans="1:16" x14ac:dyDescent="0.25">
      <c r="A173" s="134" t="s">
        <v>2</v>
      </c>
      <c r="B173" s="75"/>
      <c r="C173" s="134" t="s">
        <v>198</v>
      </c>
      <c r="D173" s="75"/>
      <c r="E173" s="134" t="s">
        <v>199</v>
      </c>
      <c r="F173" s="75"/>
      <c r="G173" s="75"/>
      <c r="H173" s="75"/>
      <c r="I173" s="75"/>
      <c r="J173" s="75"/>
      <c r="K173" s="108" t="s">
        <v>2</v>
      </c>
      <c r="L173" s="75"/>
      <c r="M173" s="108">
        <v>7026.23</v>
      </c>
      <c r="N173" s="75"/>
      <c r="O173" s="116">
        <v>0</v>
      </c>
      <c r="P173" s="75"/>
    </row>
    <row r="174" spans="1:16" x14ac:dyDescent="0.25">
      <c r="A174" s="134" t="s">
        <v>2</v>
      </c>
      <c r="B174" s="75"/>
      <c r="C174" s="134" t="s">
        <v>227</v>
      </c>
      <c r="D174" s="75"/>
      <c r="E174" s="134" t="s">
        <v>228</v>
      </c>
      <c r="F174" s="75"/>
      <c r="G174" s="75"/>
      <c r="H174" s="75"/>
      <c r="I174" s="75"/>
      <c r="J174" s="75"/>
      <c r="K174" s="108" t="s">
        <v>2</v>
      </c>
      <c r="L174" s="75"/>
      <c r="M174" s="108">
        <v>931.5</v>
      </c>
      <c r="N174" s="75"/>
      <c r="O174" s="116">
        <v>0</v>
      </c>
      <c r="P174" s="75"/>
    </row>
    <row r="175" spans="1:16" x14ac:dyDescent="0.25">
      <c r="A175" s="134" t="s">
        <v>2</v>
      </c>
      <c r="B175" s="75"/>
      <c r="C175" s="134" t="s">
        <v>229</v>
      </c>
      <c r="D175" s="75"/>
      <c r="E175" s="134" t="s">
        <v>230</v>
      </c>
      <c r="F175" s="75"/>
      <c r="G175" s="75"/>
      <c r="H175" s="75"/>
      <c r="I175" s="75"/>
      <c r="J175" s="75"/>
      <c r="K175" s="108" t="s">
        <v>2</v>
      </c>
      <c r="L175" s="75"/>
      <c r="M175" s="108">
        <v>2115.59</v>
      </c>
      <c r="N175" s="75"/>
      <c r="O175" s="116">
        <v>0</v>
      </c>
      <c r="P175" s="75"/>
    </row>
    <row r="176" spans="1:16" x14ac:dyDescent="0.25">
      <c r="A176" s="134" t="s">
        <v>2</v>
      </c>
      <c r="B176" s="75"/>
      <c r="C176" s="134" t="s">
        <v>239</v>
      </c>
      <c r="D176" s="75"/>
      <c r="E176" s="134" t="s">
        <v>240</v>
      </c>
      <c r="F176" s="75"/>
      <c r="G176" s="75"/>
      <c r="H176" s="75"/>
      <c r="I176" s="75"/>
      <c r="J176" s="75"/>
      <c r="K176" s="108" t="s">
        <v>2</v>
      </c>
      <c r="L176" s="75"/>
      <c r="M176" s="108">
        <v>200</v>
      </c>
      <c r="N176" s="75"/>
      <c r="O176" s="116">
        <v>0</v>
      </c>
      <c r="P176" s="75"/>
    </row>
    <row r="177" spans="1:16" x14ac:dyDescent="0.25">
      <c r="A177" s="229" t="s">
        <v>2</v>
      </c>
      <c r="B177" s="75"/>
      <c r="C177" s="229" t="s">
        <v>269</v>
      </c>
      <c r="D177" s="75"/>
      <c r="E177" s="229" t="s">
        <v>270</v>
      </c>
      <c r="F177" s="75"/>
      <c r="G177" s="75"/>
      <c r="H177" s="75"/>
      <c r="I177" s="75"/>
      <c r="J177" s="75"/>
      <c r="K177" s="230">
        <v>102361</v>
      </c>
      <c r="L177" s="75"/>
      <c r="M177" s="230">
        <v>102386.06</v>
      </c>
      <c r="N177" s="75"/>
      <c r="O177" s="231">
        <v>100.02</v>
      </c>
      <c r="P177" s="75"/>
    </row>
    <row r="178" spans="1:16" x14ac:dyDescent="0.25">
      <c r="A178" s="134" t="s">
        <v>2</v>
      </c>
      <c r="B178" s="75"/>
      <c r="C178" s="134" t="s">
        <v>277</v>
      </c>
      <c r="D178" s="75"/>
      <c r="E178" s="134" t="s">
        <v>278</v>
      </c>
      <c r="F178" s="75"/>
      <c r="G178" s="75"/>
      <c r="H178" s="75"/>
      <c r="I178" s="75"/>
      <c r="J178" s="75"/>
      <c r="K178" s="108" t="s">
        <v>2</v>
      </c>
      <c r="L178" s="75"/>
      <c r="M178" s="108">
        <v>1188.75</v>
      </c>
      <c r="N178" s="75"/>
      <c r="O178" s="116">
        <v>0</v>
      </c>
      <c r="P178" s="75"/>
    </row>
    <row r="179" spans="1:16" x14ac:dyDescent="0.25">
      <c r="A179" s="134" t="s">
        <v>2</v>
      </c>
      <c r="B179" s="75"/>
      <c r="C179" s="134" t="s">
        <v>279</v>
      </c>
      <c r="D179" s="75"/>
      <c r="E179" s="134" t="s">
        <v>280</v>
      </c>
      <c r="F179" s="75"/>
      <c r="G179" s="75"/>
      <c r="H179" s="75"/>
      <c r="I179" s="75"/>
      <c r="J179" s="75"/>
      <c r="K179" s="108" t="s">
        <v>2</v>
      </c>
      <c r="L179" s="75"/>
      <c r="M179" s="108">
        <v>92.25</v>
      </c>
      <c r="N179" s="75"/>
      <c r="O179" s="116">
        <v>0</v>
      </c>
      <c r="P179" s="75"/>
    </row>
    <row r="180" spans="1:16" x14ac:dyDescent="0.25">
      <c r="A180" s="134" t="s">
        <v>2</v>
      </c>
      <c r="B180" s="75"/>
      <c r="C180" s="134" t="s">
        <v>271</v>
      </c>
      <c r="D180" s="75"/>
      <c r="E180" s="134" t="s">
        <v>272</v>
      </c>
      <c r="F180" s="75"/>
      <c r="G180" s="75"/>
      <c r="H180" s="75"/>
      <c r="I180" s="75"/>
      <c r="J180" s="75"/>
      <c r="K180" s="108" t="s">
        <v>2</v>
      </c>
      <c r="L180" s="75"/>
      <c r="M180" s="108">
        <v>86105.06</v>
      </c>
      <c r="N180" s="75"/>
      <c r="O180" s="116">
        <v>0</v>
      </c>
      <c r="P180" s="75"/>
    </row>
    <row r="181" spans="1:16" x14ac:dyDescent="0.25">
      <c r="A181" s="134" t="s">
        <v>2</v>
      </c>
      <c r="B181" s="75"/>
      <c r="C181" s="134" t="s">
        <v>275</v>
      </c>
      <c r="D181" s="75"/>
      <c r="E181" s="134" t="s">
        <v>276</v>
      </c>
      <c r="F181" s="75"/>
      <c r="G181" s="75"/>
      <c r="H181" s="75"/>
      <c r="I181" s="75"/>
      <c r="J181" s="75"/>
      <c r="K181" s="108" t="s">
        <v>2</v>
      </c>
      <c r="L181" s="75"/>
      <c r="M181" s="108">
        <v>15000</v>
      </c>
      <c r="N181" s="75"/>
      <c r="O181" s="116">
        <v>0</v>
      </c>
      <c r="P181" s="75"/>
    </row>
    <row r="182" spans="1:16" x14ac:dyDescent="0.25">
      <c r="A182" s="220" t="s">
        <v>2</v>
      </c>
      <c r="B182" s="75"/>
      <c r="C182" s="220" t="s">
        <v>124</v>
      </c>
      <c r="D182" s="75"/>
      <c r="E182" s="75"/>
      <c r="F182" s="75"/>
      <c r="G182" s="75"/>
      <c r="H182" s="75"/>
      <c r="I182" s="75"/>
      <c r="J182" s="75"/>
      <c r="K182" s="221">
        <v>39963</v>
      </c>
      <c r="L182" s="75"/>
      <c r="M182" s="221">
        <v>39948.47</v>
      </c>
      <c r="N182" s="75"/>
      <c r="O182" s="222">
        <v>99.96</v>
      </c>
      <c r="P182" s="75"/>
    </row>
    <row r="183" spans="1:16" x14ac:dyDescent="0.25">
      <c r="A183" s="220" t="s">
        <v>2</v>
      </c>
      <c r="B183" s="75"/>
      <c r="C183" s="220" t="s">
        <v>125</v>
      </c>
      <c r="D183" s="75"/>
      <c r="E183" s="75"/>
      <c r="F183" s="75"/>
      <c r="G183" s="75"/>
      <c r="H183" s="75"/>
      <c r="I183" s="75"/>
      <c r="J183" s="75"/>
      <c r="K183" s="221">
        <v>39963</v>
      </c>
      <c r="L183" s="75"/>
      <c r="M183" s="221">
        <v>39948.47</v>
      </c>
      <c r="N183" s="75"/>
      <c r="O183" s="222">
        <v>99.96</v>
      </c>
      <c r="P183" s="75"/>
    </row>
    <row r="184" spans="1:16" x14ac:dyDescent="0.25">
      <c r="A184" s="229" t="s">
        <v>2</v>
      </c>
      <c r="B184" s="75"/>
      <c r="C184" s="229" t="s">
        <v>196</v>
      </c>
      <c r="D184" s="75"/>
      <c r="E184" s="229" t="s">
        <v>197</v>
      </c>
      <c r="F184" s="75"/>
      <c r="G184" s="75"/>
      <c r="H184" s="75"/>
      <c r="I184" s="75"/>
      <c r="J184" s="75"/>
      <c r="K184" s="230">
        <v>15617</v>
      </c>
      <c r="L184" s="75"/>
      <c r="M184" s="230">
        <v>15627.2</v>
      </c>
      <c r="N184" s="75"/>
      <c r="O184" s="231">
        <v>100.07</v>
      </c>
      <c r="P184" s="75"/>
    </row>
    <row r="185" spans="1:16" x14ac:dyDescent="0.25">
      <c r="A185" s="134" t="s">
        <v>2</v>
      </c>
      <c r="B185" s="75"/>
      <c r="C185" s="134" t="s">
        <v>205</v>
      </c>
      <c r="D185" s="75"/>
      <c r="E185" s="134" t="s">
        <v>206</v>
      </c>
      <c r="F185" s="75"/>
      <c r="G185" s="75"/>
      <c r="H185" s="75"/>
      <c r="I185" s="75"/>
      <c r="J185" s="75"/>
      <c r="K185" s="108" t="s">
        <v>2</v>
      </c>
      <c r="L185" s="75"/>
      <c r="M185" s="108">
        <v>80</v>
      </c>
      <c r="N185" s="75"/>
      <c r="O185" s="116">
        <v>0</v>
      </c>
      <c r="P185" s="75"/>
    </row>
    <row r="186" spans="1:16" x14ac:dyDescent="0.25">
      <c r="A186" s="134" t="s">
        <v>2</v>
      </c>
      <c r="B186" s="75"/>
      <c r="C186" s="134" t="s">
        <v>211</v>
      </c>
      <c r="D186" s="75"/>
      <c r="E186" s="134" t="s">
        <v>212</v>
      </c>
      <c r="F186" s="75"/>
      <c r="G186" s="75"/>
      <c r="H186" s="75"/>
      <c r="I186" s="75"/>
      <c r="J186" s="75"/>
      <c r="K186" s="108" t="s">
        <v>2</v>
      </c>
      <c r="L186" s="75"/>
      <c r="M186" s="108">
        <v>1190.24</v>
      </c>
      <c r="N186" s="75"/>
      <c r="O186" s="116">
        <v>0</v>
      </c>
      <c r="P186" s="75"/>
    </row>
    <row r="187" spans="1:16" x14ac:dyDescent="0.25">
      <c r="A187" s="134" t="s">
        <v>2</v>
      </c>
      <c r="B187" s="75"/>
      <c r="C187" s="134" t="s">
        <v>249</v>
      </c>
      <c r="D187" s="75"/>
      <c r="E187" s="134" t="s">
        <v>250</v>
      </c>
      <c r="F187" s="75"/>
      <c r="G187" s="75"/>
      <c r="H187" s="75"/>
      <c r="I187" s="75"/>
      <c r="J187" s="75"/>
      <c r="K187" s="108" t="s">
        <v>2</v>
      </c>
      <c r="L187" s="75"/>
      <c r="M187" s="108">
        <v>13.92</v>
      </c>
      <c r="N187" s="75"/>
      <c r="O187" s="116">
        <v>0</v>
      </c>
      <c r="P187" s="75"/>
    </row>
    <row r="188" spans="1:16" x14ac:dyDescent="0.25">
      <c r="A188" s="134" t="s">
        <v>2</v>
      </c>
      <c r="B188" s="75"/>
      <c r="C188" s="134" t="s">
        <v>225</v>
      </c>
      <c r="D188" s="75"/>
      <c r="E188" s="134" t="s">
        <v>226</v>
      </c>
      <c r="F188" s="75"/>
      <c r="G188" s="75"/>
      <c r="H188" s="75"/>
      <c r="I188" s="75"/>
      <c r="J188" s="75"/>
      <c r="K188" s="108" t="s">
        <v>2</v>
      </c>
      <c r="L188" s="75"/>
      <c r="M188" s="108">
        <v>1060</v>
      </c>
      <c r="N188" s="75"/>
      <c r="O188" s="116">
        <v>0</v>
      </c>
      <c r="P188" s="75"/>
    </row>
    <row r="189" spans="1:16" x14ac:dyDescent="0.25">
      <c r="A189" s="134" t="s">
        <v>2</v>
      </c>
      <c r="B189" s="75"/>
      <c r="C189" s="134" t="s">
        <v>198</v>
      </c>
      <c r="D189" s="75"/>
      <c r="E189" s="134" t="s">
        <v>199</v>
      </c>
      <c r="F189" s="75"/>
      <c r="G189" s="75"/>
      <c r="H189" s="75"/>
      <c r="I189" s="75"/>
      <c r="J189" s="75"/>
      <c r="K189" s="108" t="s">
        <v>2</v>
      </c>
      <c r="L189" s="75"/>
      <c r="M189" s="108">
        <v>10904.35</v>
      </c>
      <c r="N189" s="75"/>
      <c r="O189" s="116">
        <v>0</v>
      </c>
      <c r="P189" s="75"/>
    </row>
    <row r="190" spans="1:16" x14ac:dyDescent="0.25">
      <c r="A190" s="134" t="s">
        <v>2</v>
      </c>
      <c r="B190" s="75"/>
      <c r="C190" s="134" t="s">
        <v>227</v>
      </c>
      <c r="D190" s="75"/>
      <c r="E190" s="134" t="s">
        <v>228</v>
      </c>
      <c r="F190" s="75"/>
      <c r="G190" s="75"/>
      <c r="H190" s="75"/>
      <c r="I190" s="75"/>
      <c r="J190" s="75"/>
      <c r="K190" s="108" t="s">
        <v>2</v>
      </c>
      <c r="L190" s="75"/>
      <c r="M190" s="108">
        <v>697.05</v>
      </c>
      <c r="N190" s="75"/>
      <c r="O190" s="116">
        <v>0</v>
      </c>
      <c r="P190" s="75"/>
    </row>
    <row r="191" spans="1:16" x14ac:dyDescent="0.25">
      <c r="A191" s="134" t="s">
        <v>2</v>
      </c>
      <c r="B191" s="75"/>
      <c r="C191" s="134" t="s">
        <v>229</v>
      </c>
      <c r="D191" s="75"/>
      <c r="E191" s="134" t="s">
        <v>230</v>
      </c>
      <c r="F191" s="75"/>
      <c r="G191" s="75"/>
      <c r="H191" s="75"/>
      <c r="I191" s="75"/>
      <c r="J191" s="75"/>
      <c r="K191" s="108" t="s">
        <v>2</v>
      </c>
      <c r="L191" s="75"/>
      <c r="M191" s="108">
        <v>1255</v>
      </c>
      <c r="N191" s="75"/>
      <c r="O191" s="116">
        <v>0</v>
      </c>
      <c r="P191" s="75"/>
    </row>
    <row r="192" spans="1:16" x14ac:dyDescent="0.25">
      <c r="A192" s="134" t="s">
        <v>2</v>
      </c>
      <c r="B192" s="75"/>
      <c r="C192" s="134" t="s">
        <v>239</v>
      </c>
      <c r="D192" s="75"/>
      <c r="E192" s="134" t="s">
        <v>240</v>
      </c>
      <c r="F192" s="75"/>
      <c r="G192" s="75"/>
      <c r="H192" s="75"/>
      <c r="I192" s="75"/>
      <c r="J192" s="75"/>
      <c r="K192" s="108" t="s">
        <v>2</v>
      </c>
      <c r="L192" s="75"/>
      <c r="M192" s="108">
        <v>426.64</v>
      </c>
      <c r="N192" s="75"/>
      <c r="O192" s="116">
        <v>0</v>
      </c>
      <c r="P192" s="75"/>
    </row>
    <row r="193" spans="1:16" x14ac:dyDescent="0.25">
      <c r="A193" s="229" t="s">
        <v>2</v>
      </c>
      <c r="B193" s="75"/>
      <c r="C193" s="229" t="s">
        <v>269</v>
      </c>
      <c r="D193" s="75"/>
      <c r="E193" s="229" t="s">
        <v>270</v>
      </c>
      <c r="F193" s="75"/>
      <c r="G193" s="75"/>
      <c r="H193" s="75"/>
      <c r="I193" s="75"/>
      <c r="J193" s="75"/>
      <c r="K193" s="230">
        <v>15893</v>
      </c>
      <c r="L193" s="75"/>
      <c r="M193" s="230">
        <v>15868.02</v>
      </c>
      <c r="N193" s="75"/>
      <c r="O193" s="231">
        <v>99.84</v>
      </c>
      <c r="P193" s="75"/>
    </row>
    <row r="194" spans="1:16" x14ac:dyDescent="0.25">
      <c r="A194" s="134" t="s">
        <v>2</v>
      </c>
      <c r="B194" s="75"/>
      <c r="C194" s="134" t="s">
        <v>277</v>
      </c>
      <c r="D194" s="75"/>
      <c r="E194" s="134" t="s">
        <v>278</v>
      </c>
      <c r="F194" s="75"/>
      <c r="G194" s="75"/>
      <c r="H194" s="75"/>
      <c r="I194" s="75"/>
      <c r="J194" s="75"/>
      <c r="K194" s="108" t="s">
        <v>2</v>
      </c>
      <c r="L194" s="75"/>
      <c r="M194" s="108">
        <v>14452.16</v>
      </c>
      <c r="N194" s="75"/>
      <c r="O194" s="116">
        <v>0</v>
      </c>
      <c r="P194" s="75"/>
    </row>
    <row r="195" spans="1:16" x14ac:dyDescent="0.25">
      <c r="A195" s="134" t="s">
        <v>2</v>
      </c>
      <c r="B195" s="75"/>
      <c r="C195" s="134" t="s">
        <v>279</v>
      </c>
      <c r="D195" s="75"/>
      <c r="E195" s="134" t="s">
        <v>280</v>
      </c>
      <c r="F195" s="75"/>
      <c r="G195" s="75"/>
      <c r="H195" s="75"/>
      <c r="I195" s="75"/>
      <c r="J195" s="75"/>
      <c r="K195" s="108" t="s">
        <v>2</v>
      </c>
      <c r="L195" s="75"/>
      <c r="M195" s="108">
        <v>737.5</v>
      </c>
      <c r="N195" s="75"/>
      <c r="O195" s="116">
        <v>0</v>
      </c>
      <c r="P195" s="75"/>
    </row>
    <row r="196" spans="1:16" x14ac:dyDescent="0.25">
      <c r="A196" s="134" t="s">
        <v>2</v>
      </c>
      <c r="B196" s="75"/>
      <c r="C196" s="134" t="s">
        <v>271</v>
      </c>
      <c r="D196" s="75"/>
      <c r="E196" s="134" t="s">
        <v>272</v>
      </c>
      <c r="F196" s="75"/>
      <c r="G196" s="75"/>
      <c r="H196" s="75"/>
      <c r="I196" s="75"/>
      <c r="J196" s="75"/>
      <c r="K196" s="108" t="s">
        <v>2</v>
      </c>
      <c r="L196" s="75"/>
      <c r="M196" s="108">
        <v>678.36</v>
      </c>
      <c r="N196" s="75"/>
      <c r="O196" s="116">
        <v>0</v>
      </c>
      <c r="P196" s="75"/>
    </row>
    <row r="197" spans="1:16" x14ac:dyDescent="0.25">
      <c r="A197" s="229" t="s">
        <v>2</v>
      </c>
      <c r="B197" s="75"/>
      <c r="C197" s="229" t="s">
        <v>281</v>
      </c>
      <c r="D197" s="75"/>
      <c r="E197" s="229" t="s">
        <v>282</v>
      </c>
      <c r="F197" s="75"/>
      <c r="G197" s="75"/>
      <c r="H197" s="75"/>
      <c r="I197" s="75"/>
      <c r="J197" s="75"/>
      <c r="K197" s="230">
        <v>8453</v>
      </c>
      <c r="L197" s="75"/>
      <c r="M197" s="230">
        <v>8453.25</v>
      </c>
      <c r="N197" s="75"/>
      <c r="O197" s="231">
        <v>100</v>
      </c>
      <c r="P197" s="75"/>
    </row>
    <row r="198" spans="1:16" x14ac:dyDescent="0.25">
      <c r="A198" s="134" t="s">
        <v>2</v>
      </c>
      <c r="B198" s="75"/>
      <c r="C198" s="134" t="s">
        <v>283</v>
      </c>
      <c r="D198" s="75"/>
      <c r="E198" s="134" t="s">
        <v>284</v>
      </c>
      <c r="F198" s="75"/>
      <c r="G198" s="75"/>
      <c r="H198" s="75"/>
      <c r="I198" s="75"/>
      <c r="J198" s="75"/>
      <c r="K198" s="108" t="s">
        <v>2</v>
      </c>
      <c r="L198" s="75"/>
      <c r="M198" s="108">
        <v>8453.25</v>
      </c>
      <c r="N198" s="75"/>
      <c r="O198" s="116">
        <v>0</v>
      </c>
      <c r="P198" s="75"/>
    </row>
    <row r="199" spans="1:16" x14ac:dyDescent="0.25">
      <c r="A199" s="226" t="s">
        <v>202</v>
      </c>
      <c r="B199" s="75"/>
      <c r="C199" s="226" t="s">
        <v>285</v>
      </c>
      <c r="D199" s="75"/>
      <c r="E199" s="226" t="s">
        <v>286</v>
      </c>
      <c r="F199" s="75"/>
      <c r="G199" s="75"/>
      <c r="H199" s="75"/>
      <c r="I199" s="75"/>
      <c r="J199" s="75"/>
      <c r="K199" s="227">
        <v>24700</v>
      </c>
      <c r="L199" s="75"/>
      <c r="M199" s="227">
        <v>24699.55</v>
      </c>
      <c r="N199" s="75"/>
      <c r="O199" s="228">
        <v>100</v>
      </c>
      <c r="P199" s="75"/>
    </row>
    <row r="200" spans="1:16" x14ac:dyDescent="0.25">
      <c r="A200" s="220" t="s">
        <v>2</v>
      </c>
      <c r="B200" s="75"/>
      <c r="C200" s="220" t="s">
        <v>117</v>
      </c>
      <c r="D200" s="75"/>
      <c r="E200" s="75"/>
      <c r="F200" s="75"/>
      <c r="G200" s="75"/>
      <c r="H200" s="75"/>
      <c r="I200" s="75"/>
      <c r="J200" s="75"/>
      <c r="K200" s="221">
        <v>282</v>
      </c>
      <c r="L200" s="75"/>
      <c r="M200" s="221">
        <v>281.64999999999998</v>
      </c>
      <c r="N200" s="75"/>
      <c r="O200" s="222">
        <v>99.88</v>
      </c>
      <c r="P200" s="75"/>
    </row>
    <row r="201" spans="1:16" x14ac:dyDescent="0.25">
      <c r="A201" s="220" t="s">
        <v>2</v>
      </c>
      <c r="B201" s="75"/>
      <c r="C201" s="220" t="s">
        <v>118</v>
      </c>
      <c r="D201" s="75"/>
      <c r="E201" s="75"/>
      <c r="F201" s="75"/>
      <c r="G201" s="75"/>
      <c r="H201" s="75"/>
      <c r="I201" s="75"/>
      <c r="J201" s="75"/>
      <c r="K201" s="221">
        <v>282</v>
      </c>
      <c r="L201" s="75"/>
      <c r="M201" s="221">
        <v>281.64999999999998</v>
      </c>
      <c r="N201" s="75"/>
      <c r="O201" s="222">
        <v>99.88</v>
      </c>
      <c r="P201" s="75"/>
    </row>
    <row r="202" spans="1:16" x14ac:dyDescent="0.25">
      <c r="A202" s="229" t="s">
        <v>2</v>
      </c>
      <c r="B202" s="75"/>
      <c r="C202" s="229" t="s">
        <v>257</v>
      </c>
      <c r="D202" s="75"/>
      <c r="E202" s="229" t="s">
        <v>258</v>
      </c>
      <c r="F202" s="75"/>
      <c r="G202" s="75"/>
      <c r="H202" s="75"/>
      <c r="I202" s="75"/>
      <c r="J202" s="75"/>
      <c r="K202" s="230">
        <v>282</v>
      </c>
      <c r="L202" s="75"/>
      <c r="M202" s="230">
        <v>281.64999999999998</v>
      </c>
      <c r="N202" s="75"/>
      <c r="O202" s="231">
        <v>99.88</v>
      </c>
      <c r="P202" s="75"/>
    </row>
    <row r="203" spans="1:16" x14ac:dyDescent="0.25">
      <c r="A203" s="134" t="s">
        <v>2</v>
      </c>
      <c r="B203" s="75"/>
      <c r="C203" s="134" t="s">
        <v>259</v>
      </c>
      <c r="D203" s="75"/>
      <c r="E203" s="134" t="s">
        <v>260</v>
      </c>
      <c r="F203" s="75"/>
      <c r="G203" s="75"/>
      <c r="H203" s="75"/>
      <c r="I203" s="75"/>
      <c r="J203" s="75"/>
      <c r="K203" s="108" t="s">
        <v>2</v>
      </c>
      <c r="L203" s="75"/>
      <c r="M203" s="108">
        <v>260</v>
      </c>
      <c r="N203" s="75"/>
      <c r="O203" s="116">
        <v>0</v>
      </c>
      <c r="P203" s="75"/>
    </row>
    <row r="204" spans="1:16" x14ac:dyDescent="0.25">
      <c r="A204" s="134" t="s">
        <v>2</v>
      </c>
      <c r="B204" s="75"/>
      <c r="C204" s="134" t="s">
        <v>265</v>
      </c>
      <c r="D204" s="75"/>
      <c r="E204" s="134" t="s">
        <v>266</v>
      </c>
      <c r="F204" s="75"/>
      <c r="G204" s="75"/>
      <c r="H204" s="75"/>
      <c r="I204" s="75"/>
      <c r="J204" s="75"/>
      <c r="K204" s="108" t="s">
        <v>2</v>
      </c>
      <c r="L204" s="75"/>
      <c r="M204" s="108">
        <v>21.65</v>
      </c>
      <c r="N204" s="75"/>
      <c r="O204" s="116">
        <v>0</v>
      </c>
      <c r="P204" s="75"/>
    </row>
    <row r="205" spans="1:16" x14ac:dyDescent="0.25">
      <c r="A205" s="220" t="s">
        <v>2</v>
      </c>
      <c r="B205" s="75"/>
      <c r="C205" s="220" t="s">
        <v>119</v>
      </c>
      <c r="D205" s="75"/>
      <c r="E205" s="75"/>
      <c r="F205" s="75"/>
      <c r="G205" s="75"/>
      <c r="H205" s="75"/>
      <c r="I205" s="75"/>
      <c r="J205" s="75"/>
      <c r="K205" s="221">
        <v>24418</v>
      </c>
      <c r="L205" s="75"/>
      <c r="M205" s="221">
        <v>24417.9</v>
      </c>
      <c r="N205" s="75"/>
      <c r="O205" s="222">
        <v>100</v>
      </c>
      <c r="P205" s="75"/>
    </row>
    <row r="206" spans="1:16" x14ac:dyDescent="0.25">
      <c r="A206" s="220" t="s">
        <v>2</v>
      </c>
      <c r="B206" s="75"/>
      <c r="C206" s="220" t="s">
        <v>123</v>
      </c>
      <c r="D206" s="75"/>
      <c r="E206" s="75"/>
      <c r="F206" s="75"/>
      <c r="G206" s="75"/>
      <c r="H206" s="75"/>
      <c r="I206" s="75"/>
      <c r="J206" s="75"/>
      <c r="K206" s="221">
        <v>20701</v>
      </c>
      <c r="L206" s="75"/>
      <c r="M206" s="221">
        <v>20700.900000000001</v>
      </c>
      <c r="N206" s="75"/>
      <c r="O206" s="222">
        <v>100</v>
      </c>
      <c r="P206" s="75"/>
    </row>
    <row r="207" spans="1:16" x14ac:dyDescent="0.25">
      <c r="A207" s="229" t="s">
        <v>2</v>
      </c>
      <c r="B207" s="75"/>
      <c r="C207" s="229" t="s">
        <v>257</v>
      </c>
      <c r="D207" s="75"/>
      <c r="E207" s="229" t="s">
        <v>258</v>
      </c>
      <c r="F207" s="75"/>
      <c r="G207" s="75"/>
      <c r="H207" s="75"/>
      <c r="I207" s="75"/>
      <c r="J207" s="75"/>
      <c r="K207" s="230">
        <v>20341</v>
      </c>
      <c r="L207" s="75"/>
      <c r="M207" s="230">
        <v>20340.900000000001</v>
      </c>
      <c r="N207" s="75"/>
      <c r="O207" s="231">
        <v>100</v>
      </c>
      <c r="P207" s="75"/>
    </row>
    <row r="208" spans="1:16" x14ac:dyDescent="0.25">
      <c r="A208" s="134" t="s">
        <v>2</v>
      </c>
      <c r="B208" s="75"/>
      <c r="C208" s="134" t="s">
        <v>259</v>
      </c>
      <c r="D208" s="75"/>
      <c r="E208" s="134" t="s">
        <v>260</v>
      </c>
      <c r="F208" s="75"/>
      <c r="G208" s="75"/>
      <c r="H208" s="75"/>
      <c r="I208" s="75"/>
      <c r="J208" s="75"/>
      <c r="K208" s="108" t="s">
        <v>2</v>
      </c>
      <c r="L208" s="75"/>
      <c r="M208" s="108">
        <v>17460</v>
      </c>
      <c r="N208" s="75"/>
      <c r="O208" s="116">
        <v>0</v>
      </c>
      <c r="P208" s="75"/>
    </row>
    <row r="209" spans="1:16" x14ac:dyDescent="0.25">
      <c r="A209" s="134" t="s">
        <v>2</v>
      </c>
      <c r="B209" s="75"/>
      <c r="C209" s="134" t="s">
        <v>265</v>
      </c>
      <c r="D209" s="75"/>
      <c r="E209" s="134" t="s">
        <v>266</v>
      </c>
      <c r="F209" s="75"/>
      <c r="G209" s="75"/>
      <c r="H209" s="75"/>
      <c r="I209" s="75"/>
      <c r="J209" s="75"/>
      <c r="K209" s="108" t="s">
        <v>2</v>
      </c>
      <c r="L209" s="75"/>
      <c r="M209" s="108">
        <v>2880.9</v>
      </c>
      <c r="N209" s="75"/>
      <c r="O209" s="116">
        <v>0</v>
      </c>
      <c r="P209" s="75"/>
    </row>
    <row r="210" spans="1:16" x14ac:dyDescent="0.25">
      <c r="A210" s="229" t="s">
        <v>2</v>
      </c>
      <c r="B210" s="75"/>
      <c r="C210" s="229" t="s">
        <v>196</v>
      </c>
      <c r="D210" s="75"/>
      <c r="E210" s="229" t="s">
        <v>197</v>
      </c>
      <c r="F210" s="75"/>
      <c r="G210" s="75"/>
      <c r="H210" s="75"/>
      <c r="I210" s="75"/>
      <c r="J210" s="75"/>
      <c r="K210" s="230">
        <v>360</v>
      </c>
      <c r="L210" s="75"/>
      <c r="M210" s="230">
        <v>360</v>
      </c>
      <c r="N210" s="75"/>
      <c r="O210" s="231">
        <v>100</v>
      </c>
      <c r="P210" s="75"/>
    </row>
    <row r="211" spans="1:16" x14ac:dyDescent="0.25">
      <c r="A211" s="134" t="s">
        <v>2</v>
      </c>
      <c r="B211" s="75"/>
      <c r="C211" s="134" t="s">
        <v>207</v>
      </c>
      <c r="D211" s="75"/>
      <c r="E211" s="134" t="s">
        <v>208</v>
      </c>
      <c r="F211" s="75"/>
      <c r="G211" s="75"/>
      <c r="H211" s="75"/>
      <c r="I211" s="75"/>
      <c r="J211" s="75"/>
      <c r="K211" s="108" t="s">
        <v>2</v>
      </c>
      <c r="L211" s="75"/>
      <c r="M211" s="108">
        <v>360</v>
      </c>
      <c r="N211" s="75"/>
      <c r="O211" s="116">
        <v>0</v>
      </c>
      <c r="P211" s="75"/>
    </row>
    <row r="212" spans="1:16" x14ac:dyDescent="0.25">
      <c r="A212" s="220" t="s">
        <v>2</v>
      </c>
      <c r="B212" s="75"/>
      <c r="C212" s="220" t="s">
        <v>131</v>
      </c>
      <c r="D212" s="75"/>
      <c r="E212" s="75"/>
      <c r="F212" s="75"/>
      <c r="G212" s="75"/>
      <c r="H212" s="75"/>
      <c r="I212" s="75"/>
      <c r="J212" s="75"/>
      <c r="K212" s="221">
        <v>3717</v>
      </c>
      <c r="L212" s="75"/>
      <c r="M212" s="221">
        <v>3717</v>
      </c>
      <c r="N212" s="75"/>
      <c r="O212" s="222">
        <v>100</v>
      </c>
      <c r="P212" s="75"/>
    </row>
    <row r="213" spans="1:16" x14ac:dyDescent="0.25">
      <c r="A213" s="229" t="s">
        <v>2</v>
      </c>
      <c r="B213" s="75"/>
      <c r="C213" s="229" t="s">
        <v>257</v>
      </c>
      <c r="D213" s="75"/>
      <c r="E213" s="229" t="s">
        <v>258</v>
      </c>
      <c r="F213" s="75"/>
      <c r="G213" s="75"/>
      <c r="H213" s="75"/>
      <c r="I213" s="75"/>
      <c r="J213" s="75"/>
      <c r="K213" s="230">
        <v>3637</v>
      </c>
      <c r="L213" s="75"/>
      <c r="M213" s="230">
        <v>3637</v>
      </c>
      <c r="N213" s="75"/>
      <c r="O213" s="231">
        <v>100</v>
      </c>
      <c r="P213" s="75"/>
    </row>
    <row r="214" spans="1:16" x14ac:dyDescent="0.25">
      <c r="A214" s="134" t="s">
        <v>2</v>
      </c>
      <c r="B214" s="75"/>
      <c r="C214" s="134" t="s">
        <v>259</v>
      </c>
      <c r="D214" s="75"/>
      <c r="E214" s="134" t="s">
        <v>260</v>
      </c>
      <c r="F214" s="75"/>
      <c r="G214" s="75"/>
      <c r="H214" s="75"/>
      <c r="I214" s="75"/>
      <c r="J214" s="75"/>
      <c r="K214" s="108" t="s">
        <v>2</v>
      </c>
      <c r="L214" s="75"/>
      <c r="M214" s="108">
        <v>3360</v>
      </c>
      <c r="N214" s="75"/>
      <c r="O214" s="116">
        <v>0</v>
      </c>
      <c r="P214" s="75"/>
    </row>
    <row r="215" spans="1:16" x14ac:dyDescent="0.25">
      <c r="A215" s="134" t="s">
        <v>2</v>
      </c>
      <c r="B215" s="75"/>
      <c r="C215" s="134" t="s">
        <v>265</v>
      </c>
      <c r="D215" s="75"/>
      <c r="E215" s="134" t="s">
        <v>266</v>
      </c>
      <c r="F215" s="75"/>
      <c r="G215" s="75"/>
      <c r="H215" s="75"/>
      <c r="I215" s="75"/>
      <c r="J215" s="75"/>
      <c r="K215" s="108" t="s">
        <v>2</v>
      </c>
      <c r="L215" s="75"/>
      <c r="M215" s="108">
        <v>277</v>
      </c>
      <c r="N215" s="75"/>
      <c r="O215" s="116">
        <v>0</v>
      </c>
      <c r="P215" s="75"/>
    </row>
    <row r="216" spans="1:16" x14ac:dyDescent="0.25">
      <c r="A216" s="229" t="s">
        <v>2</v>
      </c>
      <c r="B216" s="75"/>
      <c r="C216" s="229" t="s">
        <v>196</v>
      </c>
      <c r="D216" s="75"/>
      <c r="E216" s="229" t="s">
        <v>197</v>
      </c>
      <c r="F216" s="75"/>
      <c r="G216" s="75"/>
      <c r="H216" s="75"/>
      <c r="I216" s="75"/>
      <c r="J216" s="75"/>
      <c r="K216" s="230">
        <v>80</v>
      </c>
      <c r="L216" s="75"/>
      <c r="M216" s="230">
        <v>80</v>
      </c>
      <c r="N216" s="75"/>
      <c r="O216" s="231">
        <v>100</v>
      </c>
      <c r="P216" s="75"/>
    </row>
    <row r="217" spans="1:16" x14ac:dyDescent="0.25">
      <c r="A217" s="134" t="s">
        <v>2</v>
      </c>
      <c r="B217" s="75"/>
      <c r="C217" s="134" t="s">
        <v>207</v>
      </c>
      <c r="D217" s="75"/>
      <c r="E217" s="134" t="s">
        <v>208</v>
      </c>
      <c r="F217" s="75"/>
      <c r="G217" s="75"/>
      <c r="H217" s="75"/>
      <c r="I217" s="75"/>
      <c r="J217" s="75"/>
      <c r="K217" s="108" t="s">
        <v>2</v>
      </c>
      <c r="L217" s="75"/>
      <c r="M217" s="108">
        <v>80</v>
      </c>
      <c r="N217" s="75"/>
      <c r="O217" s="116">
        <v>0</v>
      </c>
      <c r="P217" s="75"/>
    </row>
    <row r="218" spans="1:16" x14ac:dyDescent="0.25">
      <c r="A218" s="226" t="s">
        <v>202</v>
      </c>
      <c r="B218" s="75"/>
      <c r="C218" s="226" t="s">
        <v>287</v>
      </c>
      <c r="D218" s="75"/>
      <c r="E218" s="226" t="s">
        <v>288</v>
      </c>
      <c r="F218" s="75"/>
      <c r="G218" s="75"/>
      <c r="H218" s="75"/>
      <c r="I218" s="75"/>
      <c r="J218" s="75"/>
      <c r="K218" s="227">
        <v>40696</v>
      </c>
      <c r="L218" s="75"/>
      <c r="M218" s="227">
        <v>40515.1</v>
      </c>
      <c r="N218" s="75"/>
      <c r="O218" s="228">
        <v>99.56</v>
      </c>
      <c r="P218" s="75"/>
    </row>
    <row r="219" spans="1:16" x14ac:dyDescent="0.25">
      <c r="A219" s="220" t="s">
        <v>2</v>
      </c>
      <c r="B219" s="75"/>
      <c r="C219" s="220" t="s">
        <v>127</v>
      </c>
      <c r="D219" s="75"/>
      <c r="E219" s="75"/>
      <c r="F219" s="75"/>
      <c r="G219" s="75"/>
      <c r="H219" s="75"/>
      <c r="I219" s="75"/>
      <c r="J219" s="75"/>
      <c r="K219" s="221">
        <v>17500</v>
      </c>
      <c r="L219" s="75"/>
      <c r="M219" s="221">
        <v>17500</v>
      </c>
      <c r="N219" s="75"/>
      <c r="O219" s="222">
        <v>100</v>
      </c>
      <c r="P219" s="75"/>
    </row>
    <row r="220" spans="1:16" x14ac:dyDescent="0.25">
      <c r="A220" s="220" t="s">
        <v>2</v>
      </c>
      <c r="B220" s="75"/>
      <c r="C220" s="220" t="s">
        <v>128</v>
      </c>
      <c r="D220" s="75"/>
      <c r="E220" s="75"/>
      <c r="F220" s="75"/>
      <c r="G220" s="75"/>
      <c r="H220" s="75"/>
      <c r="I220" s="75"/>
      <c r="J220" s="75"/>
      <c r="K220" s="221">
        <v>17500</v>
      </c>
      <c r="L220" s="75"/>
      <c r="M220" s="221">
        <v>17500</v>
      </c>
      <c r="N220" s="75"/>
      <c r="O220" s="222">
        <v>100</v>
      </c>
      <c r="P220" s="75"/>
    </row>
    <row r="221" spans="1:16" x14ac:dyDescent="0.25">
      <c r="A221" s="229" t="s">
        <v>2</v>
      </c>
      <c r="B221" s="75"/>
      <c r="C221" s="229" t="s">
        <v>269</v>
      </c>
      <c r="D221" s="75"/>
      <c r="E221" s="229" t="s">
        <v>270</v>
      </c>
      <c r="F221" s="75"/>
      <c r="G221" s="75"/>
      <c r="H221" s="75"/>
      <c r="I221" s="75"/>
      <c r="J221" s="75"/>
      <c r="K221" s="230">
        <v>17500</v>
      </c>
      <c r="L221" s="75"/>
      <c r="M221" s="230">
        <v>17500</v>
      </c>
      <c r="N221" s="75"/>
      <c r="O221" s="231">
        <v>100</v>
      </c>
      <c r="P221" s="75"/>
    </row>
    <row r="222" spans="1:16" x14ac:dyDescent="0.25">
      <c r="A222" s="134" t="s">
        <v>2</v>
      </c>
      <c r="B222" s="75"/>
      <c r="C222" s="134" t="s">
        <v>277</v>
      </c>
      <c r="D222" s="75"/>
      <c r="E222" s="134" t="s">
        <v>278</v>
      </c>
      <c r="F222" s="75"/>
      <c r="G222" s="75"/>
      <c r="H222" s="75"/>
      <c r="I222" s="75"/>
      <c r="J222" s="75"/>
      <c r="K222" s="108" t="s">
        <v>2</v>
      </c>
      <c r="L222" s="75"/>
      <c r="M222" s="108">
        <v>8683.17</v>
      </c>
      <c r="N222" s="75"/>
      <c r="O222" s="116">
        <v>0</v>
      </c>
      <c r="P222" s="75"/>
    </row>
    <row r="223" spans="1:16" x14ac:dyDescent="0.25">
      <c r="A223" s="134" t="s">
        <v>2</v>
      </c>
      <c r="B223" s="75"/>
      <c r="C223" s="134" t="s">
        <v>279</v>
      </c>
      <c r="D223" s="75"/>
      <c r="E223" s="134" t="s">
        <v>280</v>
      </c>
      <c r="F223" s="75"/>
      <c r="G223" s="75"/>
      <c r="H223" s="75"/>
      <c r="I223" s="75"/>
      <c r="J223" s="75"/>
      <c r="K223" s="108" t="s">
        <v>2</v>
      </c>
      <c r="L223" s="75"/>
      <c r="M223" s="108">
        <v>7892.5</v>
      </c>
      <c r="N223" s="75"/>
      <c r="O223" s="116">
        <v>0</v>
      </c>
      <c r="P223" s="75"/>
    </row>
    <row r="224" spans="1:16" x14ac:dyDescent="0.25">
      <c r="A224" s="134" t="s">
        <v>2</v>
      </c>
      <c r="B224" s="75"/>
      <c r="C224" s="134" t="s">
        <v>289</v>
      </c>
      <c r="D224" s="75"/>
      <c r="E224" s="134" t="s">
        <v>290</v>
      </c>
      <c r="F224" s="75"/>
      <c r="G224" s="75"/>
      <c r="H224" s="75"/>
      <c r="I224" s="75"/>
      <c r="J224" s="75"/>
      <c r="K224" s="108" t="s">
        <v>2</v>
      </c>
      <c r="L224" s="75"/>
      <c r="M224" s="108">
        <v>924.33</v>
      </c>
      <c r="N224" s="75"/>
      <c r="O224" s="116">
        <v>0</v>
      </c>
      <c r="P224" s="75"/>
    </row>
    <row r="225" spans="1:16" x14ac:dyDescent="0.25">
      <c r="A225" s="220" t="s">
        <v>2</v>
      </c>
      <c r="B225" s="75"/>
      <c r="C225" s="220" t="s">
        <v>117</v>
      </c>
      <c r="D225" s="75"/>
      <c r="E225" s="75"/>
      <c r="F225" s="75"/>
      <c r="G225" s="75"/>
      <c r="H225" s="75"/>
      <c r="I225" s="75"/>
      <c r="J225" s="75"/>
      <c r="K225" s="221">
        <v>14196</v>
      </c>
      <c r="L225" s="75"/>
      <c r="M225" s="221">
        <v>14015.1</v>
      </c>
      <c r="N225" s="75"/>
      <c r="O225" s="222">
        <v>98.73</v>
      </c>
      <c r="P225" s="75"/>
    </row>
    <row r="226" spans="1:16" x14ac:dyDescent="0.25">
      <c r="A226" s="220" t="s">
        <v>2</v>
      </c>
      <c r="B226" s="75"/>
      <c r="C226" s="220" t="s">
        <v>118</v>
      </c>
      <c r="D226" s="75"/>
      <c r="E226" s="75"/>
      <c r="F226" s="75"/>
      <c r="G226" s="75"/>
      <c r="H226" s="75"/>
      <c r="I226" s="75"/>
      <c r="J226" s="75"/>
      <c r="K226" s="221">
        <v>4196</v>
      </c>
      <c r="L226" s="75"/>
      <c r="M226" s="221">
        <v>4015.1</v>
      </c>
      <c r="N226" s="75"/>
      <c r="O226" s="222">
        <v>95.69</v>
      </c>
      <c r="P226" s="75"/>
    </row>
    <row r="227" spans="1:16" x14ac:dyDescent="0.25">
      <c r="A227" s="229" t="s">
        <v>2</v>
      </c>
      <c r="B227" s="75"/>
      <c r="C227" s="229" t="s">
        <v>269</v>
      </c>
      <c r="D227" s="75"/>
      <c r="E227" s="229" t="s">
        <v>270</v>
      </c>
      <c r="F227" s="75"/>
      <c r="G227" s="75"/>
      <c r="H227" s="75"/>
      <c r="I227" s="75"/>
      <c r="J227" s="75"/>
      <c r="K227" s="230">
        <v>4196</v>
      </c>
      <c r="L227" s="75"/>
      <c r="M227" s="230">
        <v>4015.1</v>
      </c>
      <c r="N227" s="75"/>
      <c r="O227" s="231">
        <v>95.69</v>
      </c>
      <c r="P227" s="75"/>
    </row>
    <row r="228" spans="1:16" x14ac:dyDescent="0.25">
      <c r="A228" s="134" t="s">
        <v>2</v>
      </c>
      <c r="B228" s="75"/>
      <c r="C228" s="134" t="s">
        <v>277</v>
      </c>
      <c r="D228" s="75"/>
      <c r="E228" s="134" t="s">
        <v>278</v>
      </c>
      <c r="F228" s="75"/>
      <c r="G228" s="75"/>
      <c r="H228" s="75"/>
      <c r="I228" s="75"/>
      <c r="J228" s="75"/>
      <c r="K228" s="108" t="s">
        <v>2</v>
      </c>
      <c r="L228" s="75"/>
      <c r="M228" s="108">
        <v>3971.1</v>
      </c>
      <c r="N228" s="75"/>
      <c r="O228" s="116">
        <v>0</v>
      </c>
      <c r="P228" s="75"/>
    </row>
    <row r="229" spans="1:16" x14ac:dyDescent="0.25">
      <c r="A229" s="134" t="s">
        <v>2</v>
      </c>
      <c r="B229" s="75"/>
      <c r="C229" s="134" t="s">
        <v>279</v>
      </c>
      <c r="D229" s="75"/>
      <c r="E229" s="134" t="s">
        <v>280</v>
      </c>
      <c r="F229" s="75"/>
      <c r="G229" s="75"/>
      <c r="H229" s="75"/>
      <c r="I229" s="75"/>
      <c r="J229" s="75"/>
      <c r="K229" s="108" t="s">
        <v>2</v>
      </c>
      <c r="L229" s="75"/>
      <c r="M229" s="108">
        <v>44</v>
      </c>
      <c r="N229" s="75"/>
      <c r="O229" s="116">
        <v>0</v>
      </c>
      <c r="P229" s="75"/>
    </row>
    <row r="230" spans="1:16" x14ac:dyDescent="0.25">
      <c r="A230" s="220" t="s">
        <v>2</v>
      </c>
      <c r="B230" s="75"/>
      <c r="C230" s="220" t="s">
        <v>130</v>
      </c>
      <c r="D230" s="75"/>
      <c r="E230" s="75"/>
      <c r="F230" s="75"/>
      <c r="G230" s="75"/>
      <c r="H230" s="75"/>
      <c r="I230" s="75"/>
      <c r="J230" s="75"/>
      <c r="K230" s="221">
        <v>10000</v>
      </c>
      <c r="L230" s="75"/>
      <c r="M230" s="221">
        <v>10000</v>
      </c>
      <c r="N230" s="75"/>
      <c r="O230" s="222">
        <v>100</v>
      </c>
      <c r="P230" s="75"/>
    </row>
    <row r="231" spans="1:16" x14ac:dyDescent="0.25">
      <c r="A231" s="229" t="s">
        <v>2</v>
      </c>
      <c r="B231" s="75"/>
      <c r="C231" s="229" t="s">
        <v>269</v>
      </c>
      <c r="D231" s="75"/>
      <c r="E231" s="229" t="s">
        <v>270</v>
      </c>
      <c r="F231" s="75"/>
      <c r="G231" s="75"/>
      <c r="H231" s="75"/>
      <c r="I231" s="75"/>
      <c r="J231" s="75"/>
      <c r="K231" s="230">
        <v>10000</v>
      </c>
      <c r="L231" s="75"/>
      <c r="M231" s="230">
        <v>10000</v>
      </c>
      <c r="N231" s="75"/>
      <c r="O231" s="231">
        <v>100</v>
      </c>
      <c r="P231" s="75"/>
    </row>
    <row r="232" spans="1:16" x14ac:dyDescent="0.25">
      <c r="A232" s="134" t="s">
        <v>2</v>
      </c>
      <c r="B232" s="75"/>
      <c r="C232" s="134" t="s">
        <v>277</v>
      </c>
      <c r="D232" s="75"/>
      <c r="E232" s="134" t="s">
        <v>278</v>
      </c>
      <c r="F232" s="75"/>
      <c r="G232" s="75"/>
      <c r="H232" s="75"/>
      <c r="I232" s="75"/>
      <c r="J232" s="75"/>
      <c r="K232" s="108" t="s">
        <v>2</v>
      </c>
      <c r="L232" s="75"/>
      <c r="M232" s="108">
        <v>2610</v>
      </c>
      <c r="N232" s="75"/>
      <c r="O232" s="116">
        <v>0</v>
      </c>
      <c r="P232" s="75"/>
    </row>
    <row r="233" spans="1:16" x14ac:dyDescent="0.25">
      <c r="A233" s="134" t="s">
        <v>2</v>
      </c>
      <c r="B233" s="75"/>
      <c r="C233" s="134" t="s">
        <v>279</v>
      </c>
      <c r="D233" s="75"/>
      <c r="E233" s="134" t="s">
        <v>280</v>
      </c>
      <c r="F233" s="75"/>
      <c r="G233" s="75"/>
      <c r="H233" s="75"/>
      <c r="I233" s="75"/>
      <c r="J233" s="75"/>
      <c r="K233" s="108" t="s">
        <v>2</v>
      </c>
      <c r="L233" s="75"/>
      <c r="M233" s="108">
        <v>7090</v>
      </c>
      <c r="N233" s="75"/>
      <c r="O233" s="116">
        <v>0</v>
      </c>
      <c r="P233" s="75"/>
    </row>
    <row r="234" spans="1:16" x14ac:dyDescent="0.25">
      <c r="A234" s="134" t="s">
        <v>2</v>
      </c>
      <c r="B234" s="75"/>
      <c r="C234" s="134" t="s">
        <v>291</v>
      </c>
      <c r="D234" s="75"/>
      <c r="E234" s="134" t="s">
        <v>292</v>
      </c>
      <c r="F234" s="75"/>
      <c r="G234" s="75"/>
      <c r="H234" s="75"/>
      <c r="I234" s="75"/>
      <c r="J234" s="75"/>
      <c r="K234" s="108" t="s">
        <v>2</v>
      </c>
      <c r="L234" s="75"/>
      <c r="M234" s="108">
        <v>300</v>
      </c>
      <c r="N234" s="75"/>
      <c r="O234" s="116">
        <v>0</v>
      </c>
      <c r="P234" s="75"/>
    </row>
    <row r="235" spans="1:16" x14ac:dyDescent="0.25">
      <c r="A235" s="220" t="s">
        <v>2</v>
      </c>
      <c r="B235" s="75"/>
      <c r="C235" s="220" t="s">
        <v>119</v>
      </c>
      <c r="D235" s="75"/>
      <c r="E235" s="75"/>
      <c r="F235" s="75"/>
      <c r="G235" s="75"/>
      <c r="H235" s="75"/>
      <c r="I235" s="75"/>
      <c r="J235" s="75"/>
      <c r="K235" s="221">
        <v>9000</v>
      </c>
      <c r="L235" s="75"/>
      <c r="M235" s="221">
        <v>9000</v>
      </c>
      <c r="N235" s="75"/>
      <c r="O235" s="222">
        <v>100</v>
      </c>
      <c r="P235" s="75"/>
    </row>
    <row r="236" spans="1:16" x14ac:dyDescent="0.25">
      <c r="A236" s="220" t="s">
        <v>2</v>
      </c>
      <c r="B236" s="75"/>
      <c r="C236" s="220" t="s">
        <v>122</v>
      </c>
      <c r="D236" s="75"/>
      <c r="E236" s="75"/>
      <c r="F236" s="75"/>
      <c r="G236" s="75"/>
      <c r="H236" s="75"/>
      <c r="I236" s="75"/>
      <c r="J236" s="75"/>
      <c r="K236" s="221">
        <v>9000</v>
      </c>
      <c r="L236" s="75"/>
      <c r="M236" s="221">
        <v>9000</v>
      </c>
      <c r="N236" s="75"/>
      <c r="O236" s="222">
        <v>100</v>
      </c>
      <c r="P236" s="75"/>
    </row>
    <row r="237" spans="1:16" x14ac:dyDescent="0.25">
      <c r="A237" s="229" t="s">
        <v>2</v>
      </c>
      <c r="B237" s="75"/>
      <c r="C237" s="229" t="s">
        <v>269</v>
      </c>
      <c r="D237" s="75"/>
      <c r="E237" s="229" t="s">
        <v>270</v>
      </c>
      <c r="F237" s="75"/>
      <c r="G237" s="75"/>
      <c r="H237" s="75"/>
      <c r="I237" s="75"/>
      <c r="J237" s="75"/>
      <c r="K237" s="230">
        <v>9000</v>
      </c>
      <c r="L237" s="75"/>
      <c r="M237" s="230">
        <v>9000</v>
      </c>
      <c r="N237" s="75"/>
      <c r="O237" s="231">
        <v>100</v>
      </c>
      <c r="P237" s="75"/>
    </row>
    <row r="238" spans="1:16" x14ac:dyDescent="0.25">
      <c r="A238" s="134" t="s">
        <v>2</v>
      </c>
      <c r="B238" s="75"/>
      <c r="C238" s="134" t="s">
        <v>277</v>
      </c>
      <c r="D238" s="75"/>
      <c r="E238" s="134" t="s">
        <v>278</v>
      </c>
      <c r="F238" s="75"/>
      <c r="G238" s="75"/>
      <c r="H238" s="75"/>
      <c r="I238" s="75"/>
      <c r="J238" s="75"/>
      <c r="K238" s="108" t="s">
        <v>2</v>
      </c>
      <c r="L238" s="75"/>
      <c r="M238" s="108">
        <v>9000</v>
      </c>
      <c r="N238" s="75"/>
      <c r="O238" s="116">
        <v>0</v>
      </c>
      <c r="P238" s="75"/>
    </row>
    <row r="239" spans="1:16" x14ac:dyDescent="0.25">
      <c r="A239" s="226" t="s">
        <v>202</v>
      </c>
      <c r="B239" s="75"/>
      <c r="C239" s="226" t="s">
        <v>293</v>
      </c>
      <c r="D239" s="75"/>
      <c r="E239" s="226" t="s">
        <v>294</v>
      </c>
      <c r="F239" s="75"/>
      <c r="G239" s="75"/>
      <c r="H239" s="75"/>
      <c r="I239" s="75"/>
      <c r="J239" s="75"/>
      <c r="K239" s="227">
        <v>21314</v>
      </c>
      <c r="L239" s="75"/>
      <c r="M239" s="227">
        <v>13234</v>
      </c>
      <c r="N239" s="75"/>
      <c r="O239" s="228">
        <v>62.09</v>
      </c>
      <c r="P239" s="75"/>
    </row>
    <row r="240" spans="1:16" x14ac:dyDescent="0.25">
      <c r="A240" s="220" t="s">
        <v>2</v>
      </c>
      <c r="B240" s="75"/>
      <c r="C240" s="220" t="s">
        <v>119</v>
      </c>
      <c r="D240" s="75"/>
      <c r="E240" s="75"/>
      <c r="F240" s="75"/>
      <c r="G240" s="75"/>
      <c r="H240" s="75"/>
      <c r="I240" s="75"/>
      <c r="J240" s="75"/>
      <c r="K240" s="221">
        <v>21314</v>
      </c>
      <c r="L240" s="75"/>
      <c r="M240" s="221">
        <v>13234</v>
      </c>
      <c r="N240" s="75"/>
      <c r="O240" s="222">
        <v>62.09</v>
      </c>
      <c r="P240" s="75"/>
    </row>
    <row r="241" spans="1:16" x14ac:dyDescent="0.25">
      <c r="A241" s="220" t="s">
        <v>2</v>
      </c>
      <c r="B241" s="75"/>
      <c r="C241" s="220" t="s">
        <v>120</v>
      </c>
      <c r="D241" s="75"/>
      <c r="E241" s="75"/>
      <c r="F241" s="75"/>
      <c r="G241" s="75"/>
      <c r="H241" s="75"/>
      <c r="I241" s="75"/>
      <c r="J241" s="75"/>
      <c r="K241" s="221">
        <v>10727</v>
      </c>
      <c r="L241" s="75"/>
      <c r="M241" s="221">
        <v>2647</v>
      </c>
      <c r="N241" s="75"/>
      <c r="O241" s="222">
        <v>24.68</v>
      </c>
      <c r="P241" s="75"/>
    </row>
    <row r="242" spans="1:16" x14ac:dyDescent="0.25">
      <c r="A242" s="229" t="s">
        <v>2</v>
      </c>
      <c r="B242" s="75"/>
      <c r="C242" s="229" t="s">
        <v>196</v>
      </c>
      <c r="D242" s="75"/>
      <c r="E242" s="229" t="s">
        <v>197</v>
      </c>
      <c r="F242" s="75"/>
      <c r="G242" s="75"/>
      <c r="H242" s="75"/>
      <c r="I242" s="75"/>
      <c r="J242" s="75"/>
      <c r="K242" s="230">
        <v>10727</v>
      </c>
      <c r="L242" s="75"/>
      <c r="M242" s="230">
        <v>2647</v>
      </c>
      <c r="N242" s="75"/>
      <c r="O242" s="231">
        <v>24.68</v>
      </c>
      <c r="P242" s="75"/>
    </row>
    <row r="243" spans="1:16" x14ac:dyDescent="0.25">
      <c r="A243" s="134" t="s">
        <v>2</v>
      </c>
      <c r="B243" s="75"/>
      <c r="C243" s="134" t="s">
        <v>209</v>
      </c>
      <c r="D243" s="75"/>
      <c r="E243" s="134" t="s">
        <v>210</v>
      </c>
      <c r="F243" s="75"/>
      <c r="G243" s="75"/>
      <c r="H243" s="75"/>
      <c r="I243" s="75"/>
      <c r="J243" s="75"/>
      <c r="K243" s="108" t="s">
        <v>2</v>
      </c>
      <c r="L243" s="75"/>
      <c r="M243" s="108">
        <v>2647</v>
      </c>
      <c r="N243" s="75"/>
      <c r="O243" s="116">
        <v>0</v>
      </c>
      <c r="P243" s="75"/>
    </row>
    <row r="244" spans="1:16" x14ac:dyDescent="0.25">
      <c r="A244" s="220" t="s">
        <v>2</v>
      </c>
      <c r="B244" s="75"/>
      <c r="C244" s="220" t="s">
        <v>132</v>
      </c>
      <c r="D244" s="75"/>
      <c r="E244" s="75"/>
      <c r="F244" s="75"/>
      <c r="G244" s="75"/>
      <c r="H244" s="75"/>
      <c r="I244" s="75"/>
      <c r="J244" s="75"/>
      <c r="K244" s="221">
        <v>10587</v>
      </c>
      <c r="L244" s="75"/>
      <c r="M244" s="221">
        <v>10587</v>
      </c>
      <c r="N244" s="75"/>
      <c r="O244" s="222">
        <v>100</v>
      </c>
      <c r="P244" s="75"/>
    </row>
    <row r="245" spans="1:16" x14ac:dyDescent="0.25">
      <c r="A245" s="229" t="s">
        <v>2</v>
      </c>
      <c r="B245" s="75"/>
      <c r="C245" s="229" t="s">
        <v>196</v>
      </c>
      <c r="D245" s="75"/>
      <c r="E245" s="229" t="s">
        <v>197</v>
      </c>
      <c r="F245" s="75"/>
      <c r="G245" s="75"/>
      <c r="H245" s="75"/>
      <c r="I245" s="75"/>
      <c r="J245" s="75"/>
      <c r="K245" s="230">
        <v>10587</v>
      </c>
      <c r="L245" s="75"/>
      <c r="M245" s="230">
        <v>10587</v>
      </c>
      <c r="N245" s="75"/>
      <c r="O245" s="231">
        <v>100</v>
      </c>
      <c r="P245" s="75"/>
    </row>
    <row r="246" spans="1:16" x14ac:dyDescent="0.25">
      <c r="A246" s="134" t="s">
        <v>2</v>
      </c>
      <c r="B246" s="75"/>
      <c r="C246" s="134" t="s">
        <v>209</v>
      </c>
      <c r="D246" s="75"/>
      <c r="E246" s="134" t="s">
        <v>210</v>
      </c>
      <c r="F246" s="75"/>
      <c r="G246" s="75"/>
      <c r="H246" s="75"/>
      <c r="I246" s="75"/>
      <c r="J246" s="75"/>
      <c r="K246" s="108" t="s">
        <v>2</v>
      </c>
      <c r="L246" s="75"/>
      <c r="M246" s="108">
        <v>10587</v>
      </c>
      <c r="N246" s="75"/>
      <c r="O246" s="116">
        <v>0</v>
      </c>
      <c r="P246" s="75"/>
    </row>
    <row r="247" spans="1:16" x14ac:dyDescent="0.25">
      <c r="A247" s="226" t="s">
        <v>202</v>
      </c>
      <c r="B247" s="75"/>
      <c r="C247" s="226" t="s">
        <v>295</v>
      </c>
      <c r="D247" s="75"/>
      <c r="E247" s="226" t="s">
        <v>296</v>
      </c>
      <c r="F247" s="75"/>
      <c r="G247" s="75"/>
      <c r="H247" s="75"/>
      <c r="I247" s="75"/>
      <c r="J247" s="75"/>
      <c r="K247" s="227">
        <v>9984</v>
      </c>
      <c r="L247" s="75"/>
      <c r="M247" s="227">
        <v>9984</v>
      </c>
      <c r="N247" s="75"/>
      <c r="O247" s="228">
        <v>100</v>
      </c>
      <c r="P247" s="75"/>
    </row>
    <row r="248" spans="1:16" x14ac:dyDescent="0.25">
      <c r="A248" s="220" t="s">
        <v>2</v>
      </c>
      <c r="B248" s="75"/>
      <c r="C248" s="220" t="s">
        <v>117</v>
      </c>
      <c r="D248" s="75"/>
      <c r="E248" s="75"/>
      <c r="F248" s="75"/>
      <c r="G248" s="75"/>
      <c r="H248" s="75"/>
      <c r="I248" s="75"/>
      <c r="J248" s="75"/>
      <c r="K248" s="221">
        <v>1997</v>
      </c>
      <c r="L248" s="75"/>
      <c r="M248" s="221">
        <v>1997</v>
      </c>
      <c r="N248" s="75"/>
      <c r="O248" s="222">
        <v>100</v>
      </c>
      <c r="P248" s="75"/>
    </row>
    <row r="249" spans="1:16" x14ac:dyDescent="0.25">
      <c r="A249" s="220" t="s">
        <v>2</v>
      </c>
      <c r="B249" s="75"/>
      <c r="C249" s="220" t="s">
        <v>118</v>
      </c>
      <c r="D249" s="75"/>
      <c r="E249" s="75"/>
      <c r="F249" s="75"/>
      <c r="G249" s="75"/>
      <c r="H249" s="75"/>
      <c r="I249" s="75"/>
      <c r="J249" s="75"/>
      <c r="K249" s="221">
        <v>1997</v>
      </c>
      <c r="L249" s="75"/>
      <c r="M249" s="221">
        <v>1997</v>
      </c>
      <c r="N249" s="75"/>
      <c r="O249" s="222">
        <v>100</v>
      </c>
      <c r="P249" s="75"/>
    </row>
    <row r="250" spans="1:16" x14ac:dyDescent="0.25">
      <c r="A250" s="229" t="s">
        <v>2</v>
      </c>
      <c r="B250" s="75"/>
      <c r="C250" s="229" t="s">
        <v>257</v>
      </c>
      <c r="D250" s="75"/>
      <c r="E250" s="229" t="s">
        <v>258</v>
      </c>
      <c r="F250" s="75"/>
      <c r="G250" s="75"/>
      <c r="H250" s="75"/>
      <c r="I250" s="75"/>
      <c r="J250" s="75"/>
      <c r="K250" s="230">
        <v>1997</v>
      </c>
      <c r="L250" s="75"/>
      <c r="M250" s="230">
        <v>1997</v>
      </c>
      <c r="N250" s="75"/>
      <c r="O250" s="231">
        <v>100</v>
      </c>
      <c r="P250" s="75"/>
    </row>
    <row r="251" spans="1:16" x14ac:dyDescent="0.25">
      <c r="A251" s="134" t="s">
        <v>2</v>
      </c>
      <c r="B251" s="75"/>
      <c r="C251" s="134" t="s">
        <v>259</v>
      </c>
      <c r="D251" s="75"/>
      <c r="E251" s="134" t="s">
        <v>260</v>
      </c>
      <c r="F251" s="75"/>
      <c r="G251" s="75"/>
      <c r="H251" s="75"/>
      <c r="I251" s="75"/>
      <c r="J251" s="75"/>
      <c r="K251" s="108" t="s">
        <v>2</v>
      </c>
      <c r="L251" s="75"/>
      <c r="M251" s="108">
        <v>1667</v>
      </c>
      <c r="N251" s="75"/>
      <c r="O251" s="116">
        <v>0</v>
      </c>
      <c r="P251" s="75"/>
    </row>
    <row r="252" spans="1:16" x14ac:dyDescent="0.25">
      <c r="A252" s="134" t="s">
        <v>2</v>
      </c>
      <c r="B252" s="75"/>
      <c r="C252" s="134" t="s">
        <v>265</v>
      </c>
      <c r="D252" s="75"/>
      <c r="E252" s="134" t="s">
        <v>266</v>
      </c>
      <c r="F252" s="75"/>
      <c r="G252" s="75"/>
      <c r="H252" s="75"/>
      <c r="I252" s="75"/>
      <c r="J252" s="75"/>
      <c r="K252" s="108" t="s">
        <v>2</v>
      </c>
      <c r="L252" s="75"/>
      <c r="M252" s="108">
        <v>330</v>
      </c>
      <c r="N252" s="75"/>
      <c r="O252" s="116">
        <v>0</v>
      </c>
      <c r="P252" s="75"/>
    </row>
    <row r="253" spans="1:16" x14ac:dyDescent="0.25">
      <c r="A253" s="220" t="s">
        <v>2</v>
      </c>
      <c r="B253" s="75"/>
      <c r="C253" s="220" t="s">
        <v>119</v>
      </c>
      <c r="D253" s="75"/>
      <c r="E253" s="75"/>
      <c r="F253" s="75"/>
      <c r="G253" s="75"/>
      <c r="H253" s="75"/>
      <c r="I253" s="75"/>
      <c r="J253" s="75"/>
      <c r="K253" s="221">
        <v>7987</v>
      </c>
      <c r="L253" s="75"/>
      <c r="M253" s="221">
        <v>7987</v>
      </c>
      <c r="N253" s="75"/>
      <c r="O253" s="222">
        <v>100</v>
      </c>
      <c r="P253" s="75"/>
    </row>
    <row r="254" spans="1:16" x14ac:dyDescent="0.25">
      <c r="A254" s="220" t="s">
        <v>2</v>
      </c>
      <c r="B254" s="75"/>
      <c r="C254" s="220" t="s">
        <v>120</v>
      </c>
      <c r="D254" s="75"/>
      <c r="E254" s="75"/>
      <c r="F254" s="75"/>
      <c r="G254" s="75"/>
      <c r="H254" s="75"/>
      <c r="I254" s="75"/>
      <c r="J254" s="75"/>
      <c r="K254" s="221">
        <v>7987</v>
      </c>
      <c r="L254" s="75"/>
      <c r="M254" s="221">
        <v>7987</v>
      </c>
      <c r="N254" s="75"/>
      <c r="O254" s="222">
        <v>100</v>
      </c>
      <c r="P254" s="75"/>
    </row>
    <row r="255" spans="1:16" x14ac:dyDescent="0.25">
      <c r="A255" s="229" t="s">
        <v>2</v>
      </c>
      <c r="B255" s="75"/>
      <c r="C255" s="229" t="s">
        <v>196</v>
      </c>
      <c r="D255" s="75"/>
      <c r="E255" s="229" t="s">
        <v>197</v>
      </c>
      <c r="F255" s="75"/>
      <c r="G255" s="75"/>
      <c r="H255" s="75"/>
      <c r="I255" s="75"/>
      <c r="J255" s="75"/>
      <c r="K255" s="230">
        <v>7522</v>
      </c>
      <c r="L255" s="75"/>
      <c r="M255" s="230">
        <v>7522.18</v>
      </c>
      <c r="N255" s="75"/>
      <c r="O255" s="231">
        <v>100</v>
      </c>
      <c r="P255" s="75"/>
    </row>
    <row r="256" spans="1:16" x14ac:dyDescent="0.25">
      <c r="A256" s="134" t="s">
        <v>2</v>
      </c>
      <c r="B256" s="75"/>
      <c r="C256" s="134" t="s">
        <v>249</v>
      </c>
      <c r="D256" s="75"/>
      <c r="E256" s="134" t="s">
        <v>250</v>
      </c>
      <c r="F256" s="75"/>
      <c r="G256" s="75"/>
      <c r="H256" s="75"/>
      <c r="I256" s="75"/>
      <c r="J256" s="75"/>
      <c r="K256" s="108" t="s">
        <v>2</v>
      </c>
      <c r="L256" s="75"/>
      <c r="M256" s="108">
        <v>13.91</v>
      </c>
      <c r="N256" s="75"/>
      <c r="O256" s="116">
        <v>0</v>
      </c>
      <c r="P256" s="75"/>
    </row>
    <row r="257" spans="1:16" x14ac:dyDescent="0.25">
      <c r="A257" s="134" t="s">
        <v>2</v>
      </c>
      <c r="B257" s="75"/>
      <c r="C257" s="134" t="s">
        <v>221</v>
      </c>
      <c r="D257" s="75"/>
      <c r="E257" s="134" t="s">
        <v>222</v>
      </c>
      <c r="F257" s="75"/>
      <c r="G257" s="75"/>
      <c r="H257" s="75"/>
      <c r="I257" s="75"/>
      <c r="J257" s="75"/>
      <c r="K257" s="108" t="s">
        <v>2</v>
      </c>
      <c r="L257" s="75"/>
      <c r="M257" s="108">
        <v>238.9</v>
      </c>
      <c r="N257" s="75"/>
      <c r="O257" s="116">
        <v>0</v>
      </c>
      <c r="P257" s="75"/>
    </row>
    <row r="258" spans="1:16" x14ac:dyDescent="0.25">
      <c r="A258" s="134" t="s">
        <v>2</v>
      </c>
      <c r="B258" s="75"/>
      <c r="C258" s="134" t="s">
        <v>225</v>
      </c>
      <c r="D258" s="75"/>
      <c r="E258" s="134" t="s">
        <v>226</v>
      </c>
      <c r="F258" s="75"/>
      <c r="G258" s="75"/>
      <c r="H258" s="75"/>
      <c r="I258" s="75"/>
      <c r="J258" s="75"/>
      <c r="K258" s="108" t="s">
        <v>2</v>
      </c>
      <c r="L258" s="75"/>
      <c r="M258" s="108">
        <v>460</v>
      </c>
      <c r="N258" s="75"/>
      <c r="O258" s="116">
        <v>0</v>
      </c>
      <c r="P258" s="75"/>
    </row>
    <row r="259" spans="1:16" x14ac:dyDescent="0.25">
      <c r="A259" s="134" t="s">
        <v>2</v>
      </c>
      <c r="B259" s="75"/>
      <c r="C259" s="134" t="s">
        <v>198</v>
      </c>
      <c r="D259" s="75"/>
      <c r="E259" s="134" t="s">
        <v>199</v>
      </c>
      <c r="F259" s="75"/>
      <c r="G259" s="75"/>
      <c r="H259" s="75"/>
      <c r="I259" s="75"/>
      <c r="J259" s="75"/>
      <c r="K259" s="108" t="s">
        <v>2</v>
      </c>
      <c r="L259" s="75"/>
      <c r="M259" s="108">
        <v>2421.29</v>
      </c>
      <c r="N259" s="75"/>
      <c r="O259" s="116">
        <v>0</v>
      </c>
      <c r="P259" s="75"/>
    </row>
    <row r="260" spans="1:16" x14ac:dyDescent="0.25">
      <c r="A260" s="134" t="s">
        <v>2</v>
      </c>
      <c r="B260" s="75"/>
      <c r="C260" s="134" t="s">
        <v>227</v>
      </c>
      <c r="D260" s="75"/>
      <c r="E260" s="134" t="s">
        <v>228</v>
      </c>
      <c r="F260" s="75"/>
      <c r="G260" s="75"/>
      <c r="H260" s="75"/>
      <c r="I260" s="75"/>
      <c r="J260" s="75"/>
      <c r="K260" s="108" t="s">
        <v>2</v>
      </c>
      <c r="L260" s="75"/>
      <c r="M260" s="108">
        <v>593.24</v>
      </c>
      <c r="N260" s="75"/>
      <c r="O260" s="116">
        <v>0</v>
      </c>
      <c r="P260" s="75"/>
    </row>
    <row r="261" spans="1:16" x14ac:dyDescent="0.25">
      <c r="A261" s="134" t="s">
        <v>2</v>
      </c>
      <c r="B261" s="75"/>
      <c r="C261" s="134" t="s">
        <v>229</v>
      </c>
      <c r="D261" s="75"/>
      <c r="E261" s="134" t="s">
        <v>230</v>
      </c>
      <c r="F261" s="75"/>
      <c r="G261" s="75"/>
      <c r="H261" s="75"/>
      <c r="I261" s="75"/>
      <c r="J261" s="75"/>
      <c r="K261" s="108" t="s">
        <v>2</v>
      </c>
      <c r="L261" s="75"/>
      <c r="M261" s="108">
        <v>3367.84</v>
      </c>
      <c r="N261" s="75"/>
      <c r="O261" s="116">
        <v>0</v>
      </c>
      <c r="P261" s="75"/>
    </row>
    <row r="262" spans="1:16" x14ac:dyDescent="0.25">
      <c r="A262" s="134" t="s">
        <v>2</v>
      </c>
      <c r="B262" s="75"/>
      <c r="C262" s="134" t="s">
        <v>239</v>
      </c>
      <c r="D262" s="75"/>
      <c r="E262" s="134" t="s">
        <v>240</v>
      </c>
      <c r="F262" s="75"/>
      <c r="G262" s="75"/>
      <c r="H262" s="75"/>
      <c r="I262" s="75"/>
      <c r="J262" s="75"/>
      <c r="K262" s="108" t="s">
        <v>2</v>
      </c>
      <c r="L262" s="75"/>
      <c r="M262" s="108">
        <v>427</v>
      </c>
      <c r="N262" s="75"/>
      <c r="O262" s="116">
        <v>0</v>
      </c>
      <c r="P262" s="75"/>
    </row>
    <row r="263" spans="1:16" x14ac:dyDescent="0.25">
      <c r="A263" s="229" t="s">
        <v>2</v>
      </c>
      <c r="B263" s="75"/>
      <c r="C263" s="229" t="s">
        <v>269</v>
      </c>
      <c r="D263" s="75"/>
      <c r="E263" s="229" t="s">
        <v>270</v>
      </c>
      <c r="F263" s="75"/>
      <c r="G263" s="75"/>
      <c r="H263" s="75"/>
      <c r="I263" s="75"/>
      <c r="J263" s="75"/>
      <c r="K263" s="230">
        <v>465</v>
      </c>
      <c r="L263" s="75"/>
      <c r="M263" s="230">
        <v>464.82</v>
      </c>
      <c r="N263" s="75"/>
      <c r="O263" s="231">
        <v>99.96</v>
      </c>
      <c r="P263" s="75"/>
    </row>
    <row r="264" spans="1:16" x14ac:dyDescent="0.25">
      <c r="A264" s="134" t="s">
        <v>2</v>
      </c>
      <c r="B264" s="75"/>
      <c r="C264" s="134" t="s">
        <v>277</v>
      </c>
      <c r="D264" s="75"/>
      <c r="E264" s="134" t="s">
        <v>278</v>
      </c>
      <c r="F264" s="75"/>
      <c r="G264" s="75"/>
      <c r="H264" s="75"/>
      <c r="I264" s="75"/>
      <c r="J264" s="75"/>
      <c r="K264" s="108" t="s">
        <v>2</v>
      </c>
      <c r="L264" s="75"/>
      <c r="M264" s="108">
        <v>464.82</v>
      </c>
      <c r="N264" s="75"/>
      <c r="O264" s="116">
        <v>0</v>
      </c>
      <c r="P264" s="75"/>
    </row>
    <row r="265" spans="1:16" x14ac:dyDescent="0.25">
      <c r="A265" s="226" t="s">
        <v>202</v>
      </c>
      <c r="B265" s="75"/>
      <c r="C265" s="226" t="s">
        <v>297</v>
      </c>
      <c r="D265" s="75"/>
      <c r="E265" s="226" t="s">
        <v>298</v>
      </c>
      <c r="F265" s="75"/>
      <c r="G265" s="75"/>
      <c r="H265" s="75"/>
      <c r="I265" s="75"/>
      <c r="J265" s="75"/>
      <c r="K265" s="227">
        <v>15500</v>
      </c>
      <c r="L265" s="75"/>
      <c r="M265" s="227">
        <v>15500</v>
      </c>
      <c r="N265" s="75"/>
      <c r="O265" s="228">
        <v>100</v>
      </c>
      <c r="P265" s="75"/>
    </row>
    <row r="266" spans="1:16" x14ac:dyDescent="0.25">
      <c r="A266" s="220" t="s">
        <v>2</v>
      </c>
      <c r="B266" s="75"/>
      <c r="C266" s="220" t="s">
        <v>117</v>
      </c>
      <c r="D266" s="75"/>
      <c r="E266" s="75"/>
      <c r="F266" s="75"/>
      <c r="G266" s="75"/>
      <c r="H266" s="75"/>
      <c r="I266" s="75"/>
      <c r="J266" s="75"/>
      <c r="K266" s="221">
        <v>3100</v>
      </c>
      <c r="L266" s="75"/>
      <c r="M266" s="221">
        <v>3100</v>
      </c>
      <c r="N266" s="75"/>
      <c r="O266" s="222">
        <v>100</v>
      </c>
      <c r="P266" s="75"/>
    </row>
    <row r="267" spans="1:16" x14ac:dyDescent="0.25">
      <c r="A267" s="220" t="s">
        <v>2</v>
      </c>
      <c r="B267" s="75"/>
      <c r="C267" s="220" t="s">
        <v>118</v>
      </c>
      <c r="D267" s="75"/>
      <c r="E267" s="75"/>
      <c r="F267" s="75"/>
      <c r="G267" s="75"/>
      <c r="H267" s="75"/>
      <c r="I267" s="75"/>
      <c r="J267" s="75"/>
      <c r="K267" s="221">
        <v>3100</v>
      </c>
      <c r="L267" s="75"/>
      <c r="M267" s="221">
        <v>3100</v>
      </c>
      <c r="N267" s="75"/>
      <c r="O267" s="222">
        <v>100</v>
      </c>
      <c r="P267" s="75"/>
    </row>
    <row r="268" spans="1:16" x14ac:dyDescent="0.25">
      <c r="A268" s="229" t="s">
        <v>2</v>
      </c>
      <c r="B268" s="75"/>
      <c r="C268" s="229" t="s">
        <v>257</v>
      </c>
      <c r="D268" s="75"/>
      <c r="E268" s="229" t="s">
        <v>258</v>
      </c>
      <c r="F268" s="75"/>
      <c r="G268" s="75"/>
      <c r="H268" s="75"/>
      <c r="I268" s="75"/>
      <c r="J268" s="75"/>
      <c r="K268" s="230">
        <v>2778</v>
      </c>
      <c r="L268" s="75"/>
      <c r="M268" s="230">
        <v>2780</v>
      </c>
      <c r="N268" s="75"/>
      <c r="O268" s="231">
        <v>100.07</v>
      </c>
      <c r="P268" s="75"/>
    </row>
    <row r="269" spans="1:16" x14ac:dyDescent="0.25">
      <c r="A269" s="134" t="s">
        <v>2</v>
      </c>
      <c r="B269" s="75"/>
      <c r="C269" s="134" t="s">
        <v>259</v>
      </c>
      <c r="D269" s="75"/>
      <c r="E269" s="134" t="s">
        <v>260</v>
      </c>
      <c r="F269" s="75"/>
      <c r="G269" s="75"/>
      <c r="H269" s="75"/>
      <c r="I269" s="75"/>
      <c r="J269" s="75"/>
      <c r="K269" s="108" t="s">
        <v>2</v>
      </c>
      <c r="L269" s="75"/>
      <c r="M269" s="108">
        <v>2268</v>
      </c>
      <c r="N269" s="75"/>
      <c r="O269" s="116">
        <v>0</v>
      </c>
      <c r="P269" s="75"/>
    </row>
    <row r="270" spans="1:16" x14ac:dyDescent="0.25">
      <c r="A270" s="134" t="s">
        <v>2</v>
      </c>
      <c r="B270" s="75"/>
      <c r="C270" s="134" t="s">
        <v>265</v>
      </c>
      <c r="D270" s="75"/>
      <c r="E270" s="134" t="s">
        <v>266</v>
      </c>
      <c r="F270" s="75"/>
      <c r="G270" s="75"/>
      <c r="H270" s="75"/>
      <c r="I270" s="75"/>
      <c r="J270" s="75"/>
      <c r="K270" s="108" t="s">
        <v>2</v>
      </c>
      <c r="L270" s="75"/>
      <c r="M270" s="108">
        <v>512</v>
      </c>
      <c r="N270" s="75"/>
      <c r="O270" s="116">
        <v>0</v>
      </c>
      <c r="P270" s="75"/>
    </row>
    <row r="271" spans="1:16" x14ac:dyDescent="0.25">
      <c r="A271" s="229" t="s">
        <v>2</v>
      </c>
      <c r="B271" s="75"/>
      <c r="C271" s="229" t="s">
        <v>196</v>
      </c>
      <c r="D271" s="75"/>
      <c r="E271" s="229" t="s">
        <v>197</v>
      </c>
      <c r="F271" s="75"/>
      <c r="G271" s="75"/>
      <c r="H271" s="75"/>
      <c r="I271" s="75"/>
      <c r="J271" s="75"/>
      <c r="K271" s="230">
        <v>322</v>
      </c>
      <c r="L271" s="75"/>
      <c r="M271" s="230">
        <v>320</v>
      </c>
      <c r="N271" s="75"/>
      <c r="O271" s="231">
        <v>99.38</v>
      </c>
      <c r="P271" s="75"/>
    </row>
    <row r="272" spans="1:16" x14ac:dyDescent="0.25">
      <c r="A272" s="134" t="s">
        <v>2</v>
      </c>
      <c r="B272" s="75"/>
      <c r="C272" s="134" t="s">
        <v>205</v>
      </c>
      <c r="D272" s="75"/>
      <c r="E272" s="134" t="s">
        <v>206</v>
      </c>
      <c r="F272" s="75"/>
      <c r="G272" s="75"/>
      <c r="H272" s="75"/>
      <c r="I272" s="75"/>
      <c r="J272" s="75"/>
      <c r="K272" s="108" t="s">
        <v>2</v>
      </c>
      <c r="L272" s="75"/>
      <c r="M272" s="108">
        <v>320</v>
      </c>
      <c r="N272" s="75"/>
      <c r="O272" s="116">
        <v>0</v>
      </c>
      <c r="P272" s="75"/>
    </row>
    <row r="273" spans="1:16" x14ac:dyDescent="0.25">
      <c r="A273" s="220" t="s">
        <v>2</v>
      </c>
      <c r="B273" s="75"/>
      <c r="C273" s="220" t="s">
        <v>119</v>
      </c>
      <c r="D273" s="75"/>
      <c r="E273" s="75"/>
      <c r="F273" s="75"/>
      <c r="G273" s="75"/>
      <c r="H273" s="75"/>
      <c r="I273" s="75"/>
      <c r="J273" s="75"/>
      <c r="K273" s="221">
        <v>12400</v>
      </c>
      <c r="L273" s="75"/>
      <c r="M273" s="221">
        <v>12400</v>
      </c>
      <c r="N273" s="75"/>
      <c r="O273" s="222">
        <v>100</v>
      </c>
      <c r="P273" s="75"/>
    </row>
    <row r="274" spans="1:16" x14ac:dyDescent="0.25">
      <c r="A274" s="220" t="s">
        <v>2</v>
      </c>
      <c r="B274" s="75"/>
      <c r="C274" s="220" t="s">
        <v>120</v>
      </c>
      <c r="D274" s="75"/>
      <c r="E274" s="75"/>
      <c r="F274" s="75"/>
      <c r="G274" s="75"/>
      <c r="H274" s="75"/>
      <c r="I274" s="75"/>
      <c r="J274" s="75"/>
      <c r="K274" s="221">
        <v>12400</v>
      </c>
      <c r="L274" s="75"/>
      <c r="M274" s="221">
        <v>12400</v>
      </c>
      <c r="N274" s="75"/>
      <c r="O274" s="222">
        <v>100</v>
      </c>
      <c r="P274" s="75"/>
    </row>
    <row r="275" spans="1:16" x14ac:dyDescent="0.25">
      <c r="A275" s="229" t="s">
        <v>2</v>
      </c>
      <c r="B275" s="75"/>
      <c r="C275" s="229" t="s">
        <v>196</v>
      </c>
      <c r="D275" s="75"/>
      <c r="E275" s="229" t="s">
        <v>197</v>
      </c>
      <c r="F275" s="75"/>
      <c r="G275" s="75"/>
      <c r="H275" s="75"/>
      <c r="I275" s="75"/>
      <c r="J275" s="75"/>
      <c r="K275" s="230">
        <v>7400</v>
      </c>
      <c r="L275" s="75"/>
      <c r="M275" s="230">
        <v>7400</v>
      </c>
      <c r="N275" s="75"/>
      <c r="O275" s="231">
        <v>100</v>
      </c>
      <c r="P275" s="75"/>
    </row>
    <row r="276" spans="1:16" x14ac:dyDescent="0.25">
      <c r="A276" s="134" t="s">
        <v>2</v>
      </c>
      <c r="B276" s="75"/>
      <c r="C276" s="134" t="s">
        <v>221</v>
      </c>
      <c r="D276" s="75"/>
      <c r="E276" s="134" t="s">
        <v>222</v>
      </c>
      <c r="F276" s="75"/>
      <c r="G276" s="75"/>
      <c r="H276" s="75"/>
      <c r="I276" s="75"/>
      <c r="J276" s="75"/>
      <c r="K276" s="108" t="s">
        <v>2</v>
      </c>
      <c r="L276" s="75"/>
      <c r="M276" s="108">
        <v>238.9</v>
      </c>
      <c r="N276" s="75"/>
      <c r="O276" s="116">
        <v>0</v>
      </c>
      <c r="P276" s="75"/>
    </row>
    <row r="277" spans="1:16" x14ac:dyDescent="0.25">
      <c r="A277" s="134" t="s">
        <v>2</v>
      </c>
      <c r="B277" s="75"/>
      <c r="C277" s="134" t="s">
        <v>225</v>
      </c>
      <c r="D277" s="75"/>
      <c r="E277" s="134" t="s">
        <v>226</v>
      </c>
      <c r="F277" s="75"/>
      <c r="G277" s="75"/>
      <c r="H277" s="75"/>
      <c r="I277" s="75"/>
      <c r="J277" s="75"/>
      <c r="K277" s="108" t="s">
        <v>2</v>
      </c>
      <c r="L277" s="75"/>
      <c r="M277" s="108">
        <v>475</v>
      </c>
      <c r="N277" s="75"/>
      <c r="O277" s="116">
        <v>0</v>
      </c>
      <c r="P277" s="75"/>
    </row>
    <row r="278" spans="1:16" x14ac:dyDescent="0.25">
      <c r="A278" s="134" t="s">
        <v>2</v>
      </c>
      <c r="B278" s="75"/>
      <c r="C278" s="134" t="s">
        <v>198</v>
      </c>
      <c r="D278" s="75"/>
      <c r="E278" s="134" t="s">
        <v>199</v>
      </c>
      <c r="F278" s="75"/>
      <c r="G278" s="75"/>
      <c r="H278" s="75"/>
      <c r="I278" s="75"/>
      <c r="J278" s="75"/>
      <c r="K278" s="108" t="s">
        <v>2</v>
      </c>
      <c r="L278" s="75"/>
      <c r="M278" s="108">
        <v>3792.38</v>
      </c>
      <c r="N278" s="75"/>
      <c r="O278" s="116">
        <v>0</v>
      </c>
      <c r="P278" s="75"/>
    </row>
    <row r="279" spans="1:16" x14ac:dyDescent="0.25">
      <c r="A279" s="134" t="s">
        <v>2</v>
      </c>
      <c r="B279" s="75"/>
      <c r="C279" s="134" t="s">
        <v>227</v>
      </c>
      <c r="D279" s="75"/>
      <c r="E279" s="134" t="s">
        <v>228</v>
      </c>
      <c r="F279" s="75"/>
      <c r="G279" s="75"/>
      <c r="H279" s="75"/>
      <c r="I279" s="75"/>
      <c r="J279" s="75"/>
      <c r="K279" s="108" t="s">
        <v>2</v>
      </c>
      <c r="L279" s="75"/>
      <c r="M279" s="108">
        <v>2043.72</v>
      </c>
      <c r="N279" s="75"/>
      <c r="O279" s="116">
        <v>0</v>
      </c>
      <c r="P279" s="75"/>
    </row>
    <row r="280" spans="1:16" x14ac:dyDescent="0.25">
      <c r="A280" s="134" t="s">
        <v>2</v>
      </c>
      <c r="B280" s="75"/>
      <c r="C280" s="134" t="s">
        <v>239</v>
      </c>
      <c r="D280" s="75"/>
      <c r="E280" s="134" t="s">
        <v>240</v>
      </c>
      <c r="F280" s="75"/>
      <c r="G280" s="75"/>
      <c r="H280" s="75"/>
      <c r="I280" s="75"/>
      <c r="J280" s="75"/>
      <c r="K280" s="108" t="s">
        <v>2</v>
      </c>
      <c r="L280" s="75"/>
      <c r="M280" s="108">
        <v>850</v>
      </c>
      <c r="N280" s="75"/>
      <c r="O280" s="116">
        <v>0</v>
      </c>
      <c r="P280" s="75"/>
    </row>
    <row r="281" spans="1:16" x14ac:dyDescent="0.25">
      <c r="A281" s="229" t="s">
        <v>2</v>
      </c>
      <c r="B281" s="75"/>
      <c r="C281" s="229" t="s">
        <v>269</v>
      </c>
      <c r="D281" s="75"/>
      <c r="E281" s="229" t="s">
        <v>270</v>
      </c>
      <c r="F281" s="75"/>
      <c r="G281" s="75"/>
      <c r="H281" s="75"/>
      <c r="I281" s="75"/>
      <c r="J281" s="75"/>
      <c r="K281" s="230">
        <v>5000</v>
      </c>
      <c r="L281" s="75"/>
      <c r="M281" s="230">
        <v>5000</v>
      </c>
      <c r="N281" s="75"/>
      <c r="O281" s="231">
        <v>100</v>
      </c>
      <c r="P281" s="75"/>
    </row>
    <row r="282" spans="1:16" x14ac:dyDescent="0.25">
      <c r="A282" s="134" t="s">
        <v>2</v>
      </c>
      <c r="B282" s="75"/>
      <c r="C282" s="134" t="s">
        <v>277</v>
      </c>
      <c r="D282" s="75"/>
      <c r="E282" s="134" t="s">
        <v>278</v>
      </c>
      <c r="F282" s="75"/>
      <c r="G282" s="75"/>
      <c r="H282" s="75"/>
      <c r="I282" s="75"/>
      <c r="J282" s="75"/>
      <c r="K282" s="108" t="s">
        <v>2</v>
      </c>
      <c r="L282" s="75"/>
      <c r="M282" s="108">
        <v>2000</v>
      </c>
      <c r="N282" s="75"/>
      <c r="O282" s="116">
        <v>0</v>
      </c>
      <c r="P282" s="75"/>
    </row>
    <row r="283" spans="1:16" x14ac:dyDescent="0.25">
      <c r="A283" s="134" t="s">
        <v>2</v>
      </c>
      <c r="B283" s="75"/>
      <c r="C283" s="134" t="s">
        <v>299</v>
      </c>
      <c r="D283" s="75"/>
      <c r="E283" s="134" t="s">
        <v>300</v>
      </c>
      <c r="F283" s="75"/>
      <c r="G283" s="75"/>
      <c r="H283" s="75"/>
      <c r="I283" s="75"/>
      <c r="J283" s="75"/>
      <c r="K283" s="108" t="s">
        <v>2</v>
      </c>
      <c r="L283" s="75"/>
      <c r="M283" s="108">
        <v>3000</v>
      </c>
      <c r="N283" s="75"/>
      <c r="O283" s="116">
        <v>0</v>
      </c>
      <c r="P283" s="75"/>
    </row>
  </sheetData>
  <mergeCells count="1576">
    <mergeCell ref="A282:B282"/>
    <mergeCell ref="C282:D282"/>
    <mergeCell ref="E282:J282"/>
    <mergeCell ref="K282:L282"/>
    <mergeCell ref="M282:N282"/>
    <mergeCell ref="O282:P282"/>
    <mergeCell ref="A283:B283"/>
    <mergeCell ref="C283:D283"/>
    <mergeCell ref="E283:J283"/>
    <mergeCell ref="K283:L283"/>
    <mergeCell ref="M283:N283"/>
    <mergeCell ref="O283:P283"/>
    <mergeCell ref="A279:B279"/>
    <mergeCell ref="C279:D279"/>
    <mergeCell ref="E279:J279"/>
    <mergeCell ref="K279:L279"/>
    <mergeCell ref="M279:N279"/>
    <mergeCell ref="O279:P279"/>
    <mergeCell ref="A280:B280"/>
    <mergeCell ref="C280:D280"/>
    <mergeCell ref="E280:J280"/>
    <mergeCell ref="K280:L280"/>
    <mergeCell ref="M280:N280"/>
    <mergeCell ref="O280:P280"/>
    <mergeCell ref="A281:B281"/>
    <mergeCell ref="C281:D281"/>
    <mergeCell ref="E281:J281"/>
    <mergeCell ref="K281:L281"/>
    <mergeCell ref="M281:N281"/>
    <mergeCell ref="O281:P281"/>
    <mergeCell ref="A276:B276"/>
    <mergeCell ref="C276:D276"/>
    <mergeCell ref="E276:J276"/>
    <mergeCell ref="K276:L276"/>
    <mergeCell ref="M276:N276"/>
    <mergeCell ref="O276:P276"/>
    <mergeCell ref="A277:B277"/>
    <mergeCell ref="C277:D277"/>
    <mergeCell ref="E277:J277"/>
    <mergeCell ref="K277:L277"/>
    <mergeCell ref="M277:N277"/>
    <mergeCell ref="O277:P277"/>
    <mergeCell ref="A278:B278"/>
    <mergeCell ref="C278:D278"/>
    <mergeCell ref="E278:J278"/>
    <mergeCell ref="K278:L278"/>
    <mergeCell ref="M278:N278"/>
    <mergeCell ref="O278:P278"/>
    <mergeCell ref="A272:B272"/>
    <mergeCell ref="C272:D272"/>
    <mergeCell ref="E272:J272"/>
    <mergeCell ref="K272:L272"/>
    <mergeCell ref="M272:N272"/>
    <mergeCell ref="O272:P272"/>
    <mergeCell ref="A273:B273"/>
    <mergeCell ref="C273:J273"/>
    <mergeCell ref="K273:L273"/>
    <mergeCell ref="M273:N273"/>
    <mergeCell ref="O273:P273"/>
    <mergeCell ref="A274:B274"/>
    <mergeCell ref="C274:J274"/>
    <mergeCell ref="K274:L274"/>
    <mergeCell ref="M274:N274"/>
    <mergeCell ref="O274:P274"/>
    <mergeCell ref="A275:B275"/>
    <mergeCell ref="C275:D275"/>
    <mergeCell ref="E275:J275"/>
    <mergeCell ref="K275:L275"/>
    <mergeCell ref="M275:N275"/>
    <mergeCell ref="O275:P275"/>
    <mergeCell ref="A269:B269"/>
    <mergeCell ref="C269:D269"/>
    <mergeCell ref="E269:J269"/>
    <mergeCell ref="K269:L269"/>
    <mergeCell ref="M269:N269"/>
    <mergeCell ref="O269:P269"/>
    <mergeCell ref="A270:B270"/>
    <mergeCell ref="C270:D270"/>
    <mergeCell ref="E270:J270"/>
    <mergeCell ref="K270:L270"/>
    <mergeCell ref="M270:N270"/>
    <mergeCell ref="O270:P270"/>
    <mergeCell ref="A271:B271"/>
    <mergeCell ref="C271:D271"/>
    <mergeCell ref="E271:J271"/>
    <mergeCell ref="K271:L271"/>
    <mergeCell ref="M271:N271"/>
    <mergeCell ref="O271:P271"/>
    <mergeCell ref="A265:B265"/>
    <mergeCell ref="C265:D265"/>
    <mergeCell ref="E265:J265"/>
    <mergeCell ref="K265:L265"/>
    <mergeCell ref="M265:N265"/>
    <mergeCell ref="O265:P265"/>
    <mergeCell ref="A266:B266"/>
    <mergeCell ref="C266:J266"/>
    <mergeCell ref="K266:L266"/>
    <mergeCell ref="M266:N266"/>
    <mergeCell ref="O266:P266"/>
    <mergeCell ref="A267:B267"/>
    <mergeCell ref="C267:J267"/>
    <mergeCell ref="K267:L267"/>
    <mergeCell ref="M267:N267"/>
    <mergeCell ref="O267:P267"/>
    <mergeCell ref="A268:B268"/>
    <mergeCell ref="C268:D268"/>
    <mergeCell ref="E268:J268"/>
    <mergeCell ref="K268:L268"/>
    <mergeCell ref="M268:N268"/>
    <mergeCell ref="O268:P268"/>
    <mergeCell ref="A262:B262"/>
    <mergeCell ref="C262:D262"/>
    <mergeCell ref="E262:J262"/>
    <mergeCell ref="K262:L262"/>
    <mergeCell ref="M262:N262"/>
    <mergeCell ref="O262:P262"/>
    <mergeCell ref="A263:B263"/>
    <mergeCell ref="C263:D263"/>
    <mergeCell ref="E263:J263"/>
    <mergeCell ref="K263:L263"/>
    <mergeCell ref="M263:N263"/>
    <mergeCell ref="O263:P263"/>
    <mergeCell ref="A264:B264"/>
    <mergeCell ref="C264:D264"/>
    <mergeCell ref="E264:J264"/>
    <mergeCell ref="K264:L264"/>
    <mergeCell ref="M264:N264"/>
    <mergeCell ref="O264:P264"/>
    <mergeCell ref="A259:B259"/>
    <mergeCell ref="C259:D259"/>
    <mergeCell ref="E259:J259"/>
    <mergeCell ref="K259:L259"/>
    <mergeCell ref="M259:N259"/>
    <mergeCell ref="O259:P259"/>
    <mergeCell ref="A260:B260"/>
    <mergeCell ref="C260:D260"/>
    <mergeCell ref="E260:J260"/>
    <mergeCell ref="K260:L260"/>
    <mergeCell ref="M260:N260"/>
    <mergeCell ref="O260:P260"/>
    <mergeCell ref="A261:B261"/>
    <mergeCell ref="C261:D261"/>
    <mergeCell ref="E261:J261"/>
    <mergeCell ref="K261:L261"/>
    <mergeCell ref="M261:N261"/>
    <mergeCell ref="O261:P261"/>
    <mergeCell ref="A256:B256"/>
    <mergeCell ref="C256:D256"/>
    <mergeCell ref="E256:J256"/>
    <mergeCell ref="K256:L256"/>
    <mergeCell ref="M256:N256"/>
    <mergeCell ref="O256:P256"/>
    <mergeCell ref="A257:B257"/>
    <mergeCell ref="C257:D257"/>
    <mergeCell ref="E257:J257"/>
    <mergeCell ref="K257:L257"/>
    <mergeCell ref="M257:N257"/>
    <mergeCell ref="O257:P257"/>
    <mergeCell ref="A258:B258"/>
    <mergeCell ref="C258:D258"/>
    <mergeCell ref="E258:J258"/>
    <mergeCell ref="K258:L258"/>
    <mergeCell ref="M258:N258"/>
    <mergeCell ref="O258:P258"/>
    <mergeCell ref="A252:B252"/>
    <mergeCell ref="C252:D252"/>
    <mergeCell ref="E252:J252"/>
    <mergeCell ref="K252:L252"/>
    <mergeCell ref="M252:N252"/>
    <mergeCell ref="O252:P252"/>
    <mergeCell ref="A253:B253"/>
    <mergeCell ref="C253:J253"/>
    <mergeCell ref="K253:L253"/>
    <mergeCell ref="M253:N253"/>
    <mergeCell ref="O253:P253"/>
    <mergeCell ref="A254:B254"/>
    <mergeCell ref="C254:J254"/>
    <mergeCell ref="K254:L254"/>
    <mergeCell ref="M254:N254"/>
    <mergeCell ref="O254:P254"/>
    <mergeCell ref="A255:B255"/>
    <mergeCell ref="C255:D255"/>
    <mergeCell ref="E255:J255"/>
    <mergeCell ref="K255:L255"/>
    <mergeCell ref="M255:N255"/>
    <mergeCell ref="O255:P255"/>
    <mergeCell ref="A249:B249"/>
    <mergeCell ref="C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  <mergeCell ref="A251:B251"/>
    <mergeCell ref="C251:D251"/>
    <mergeCell ref="E251:J251"/>
    <mergeCell ref="K251:L251"/>
    <mergeCell ref="M251:N251"/>
    <mergeCell ref="O251:P251"/>
    <mergeCell ref="A246:B246"/>
    <mergeCell ref="C246:D246"/>
    <mergeCell ref="E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48:B248"/>
    <mergeCell ref="C248:J248"/>
    <mergeCell ref="K248:L248"/>
    <mergeCell ref="M248:N248"/>
    <mergeCell ref="O248:P248"/>
    <mergeCell ref="A243:B243"/>
    <mergeCell ref="C243:D243"/>
    <mergeCell ref="E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D245"/>
    <mergeCell ref="E245:J245"/>
    <mergeCell ref="K245:L245"/>
    <mergeCell ref="M245:N245"/>
    <mergeCell ref="O245:P245"/>
    <mergeCell ref="A239:B239"/>
    <mergeCell ref="C239:D239"/>
    <mergeCell ref="E239:J239"/>
    <mergeCell ref="K239:L239"/>
    <mergeCell ref="M239:N239"/>
    <mergeCell ref="O239:P239"/>
    <mergeCell ref="A240:B240"/>
    <mergeCell ref="C240:J240"/>
    <mergeCell ref="K240:L240"/>
    <mergeCell ref="M240:N240"/>
    <mergeCell ref="O240:P240"/>
    <mergeCell ref="A241:B241"/>
    <mergeCell ref="C241:J241"/>
    <mergeCell ref="K241:L241"/>
    <mergeCell ref="M241:N241"/>
    <mergeCell ref="O241:P241"/>
    <mergeCell ref="A242:B242"/>
    <mergeCell ref="C242:D242"/>
    <mergeCell ref="E242:J242"/>
    <mergeCell ref="K242:L242"/>
    <mergeCell ref="M242:N242"/>
    <mergeCell ref="O242:P242"/>
    <mergeCell ref="A235:B235"/>
    <mergeCell ref="C235:J235"/>
    <mergeCell ref="K235:L235"/>
    <mergeCell ref="M235:N235"/>
    <mergeCell ref="O235:P235"/>
    <mergeCell ref="A236:B236"/>
    <mergeCell ref="C236:J236"/>
    <mergeCell ref="K236:L236"/>
    <mergeCell ref="M236:N236"/>
    <mergeCell ref="O236:P236"/>
    <mergeCell ref="A237:B237"/>
    <mergeCell ref="C237:D237"/>
    <mergeCell ref="E237:J237"/>
    <mergeCell ref="K237:L237"/>
    <mergeCell ref="M237:N237"/>
    <mergeCell ref="O237:P237"/>
    <mergeCell ref="A238:B238"/>
    <mergeCell ref="C238:D238"/>
    <mergeCell ref="E238:J238"/>
    <mergeCell ref="K238:L238"/>
    <mergeCell ref="M238:N238"/>
    <mergeCell ref="O238:P238"/>
    <mergeCell ref="A232:B232"/>
    <mergeCell ref="C232:D232"/>
    <mergeCell ref="E232:J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A229:B229"/>
    <mergeCell ref="C229:D229"/>
    <mergeCell ref="E229:J229"/>
    <mergeCell ref="K229:L229"/>
    <mergeCell ref="M229:N229"/>
    <mergeCell ref="O229:P229"/>
    <mergeCell ref="A230:B230"/>
    <mergeCell ref="C230:J230"/>
    <mergeCell ref="K230:L230"/>
    <mergeCell ref="M230:N230"/>
    <mergeCell ref="O230:P230"/>
    <mergeCell ref="A231:B231"/>
    <mergeCell ref="C231:D231"/>
    <mergeCell ref="E231:J231"/>
    <mergeCell ref="K231:L231"/>
    <mergeCell ref="M231:N231"/>
    <mergeCell ref="O231:P231"/>
    <mergeCell ref="A226:B226"/>
    <mergeCell ref="C226:J226"/>
    <mergeCell ref="K226:L226"/>
    <mergeCell ref="M226:N226"/>
    <mergeCell ref="O226:P226"/>
    <mergeCell ref="A227:B227"/>
    <mergeCell ref="C227:D227"/>
    <mergeCell ref="E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3:B223"/>
    <mergeCell ref="C223:D223"/>
    <mergeCell ref="E223:J223"/>
    <mergeCell ref="K223:L223"/>
    <mergeCell ref="M223:N223"/>
    <mergeCell ref="O223:P223"/>
    <mergeCell ref="A224:B224"/>
    <mergeCell ref="C224:D224"/>
    <mergeCell ref="E224:J224"/>
    <mergeCell ref="K224:L224"/>
    <mergeCell ref="M224:N224"/>
    <mergeCell ref="O224:P224"/>
    <mergeCell ref="A225:B225"/>
    <mergeCell ref="C225:J225"/>
    <mergeCell ref="K225:L225"/>
    <mergeCell ref="M225:N225"/>
    <mergeCell ref="O225:P225"/>
    <mergeCell ref="A220:B220"/>
    <mergeCell ref="C220:J220"/>
    <mergeCell ref="K220:L220"/>
    <mergeCell ref="M220:N220"/>
    <mergeCell ref="O220:P220"/>
    <mergeCell ref="A221:B221"/>
    <mergeCell ref="C221:D221"/>
    <mergeCell ref="E221:J221"/>
    <mergeCell ref="K221:L221"/>
    <mergeCell ref="M221:N221"/>
    <mergeCell ref="O221:P221"/>
    <mergeCell ref="A222:B222"/>
    <mergeCell ref="C222:D222"/>
    <mergeCell ref="E222:J222"/>
    <mergeCell ref="K222:L222"/>
    <mergeCell ref="M222:N222"/>
    <mergeCell ref="O222:P222"/>
    <mergeCell ref="A217:B217"/>
    <mergeCell ref="C217:D217"/>
    <mergeCell ref="E217:J217"/>
    <mergeCell ref="K217:L217"/>
    <mergeCell ref="M217:N217"/>
    <mergeCell ref="O217:P217"/>
    <mergeCell ref="A218:B218"/>
    <mergeCell ref="C218:D218"/>
    <mergeCell ref="E218:J218"/>
    <mergeCell ref="K218:L218"/>
    <mergeCell ref="M218:N218"/>
    <mergeCell ref="O218:P218"/>
    <mergeCell ref="A219:B219"/>
    <mergeCell ref="C219:J219"/>
    <mergeCell ref="K219:L219"/>
    <mergeCell ref="M219:N219"/>
    <mergeCell ref="O219:P219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1:B211"/>
    <mergeCell ref="C211:D211"/>
    <mergeCell ref="E211:J211"/>
    <mergeCell ref="K211:L211"/>
    <mergeCell ref="M211:N211"/>
    <mergeCell ref="O211:P211"/>
    <mergeCell ref="A212:B212"/>
    <mergeCell ref="C212:J212"/>
    <mergeCell ref="K212:L212"/>
    <mergeCell ref="M212:N212"/>
    <mergeCell ref="O212:P212"/>
    <mergeCell ref="A213:B213"/>
    <mergeCell ref="C213:D213"/>
    <mergeCell ref="E213:J213"/>
    <mergeCell ref="K213:L213"/>
    <mergeCell ref="M213:N213"/>
    <mergeCell ref="O213:P213"/>
    <mergeCell ref="A208:B208"/>
    <mergeCell ref="C208:D208"/>
    <mergeCell ref="E208:J208"/>
    <mergeCell ref="K208:L208"/>
    <mergeCell ref="M208:N208"/>
    <mergeCell ref="O208:P208"/>
    <mergeCell ref="A209:B209"/>
    <mergeCell ref="C209:D209"/>
    <mergeCell ref="E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A204:B204"/>
    <mergeCell ref="C204:D204"/>
    <mergeCell ref="E204:J204"/>
    <mergeCell ref="K204:L204"/>
    <mergeCell ref="M204:N204"/>
    <mergeCell ref="O204:P204"/>
    <mergeCell ref="A205:B205"/>
    <mergeCell ref="C205:J205"/>
    <mergeCell ref="K205:L205"/>
    <mergeCell ref="M205:N205"/>
    <mergeCell ref="O205:P205"/>
    <mergeCell ref="A206:B206"/>
    <mergeCell ref="C206:J206"/>
    <mergeCell ref="K206:L206"/>
    <mergeCell ref="M206:N206"/>
    <mergeCell ref="O206:P206"/>
    <mergeCell ref="A207:B207"/>
    <mergeCell ref="C207:D207"/>
    <mergeCell ref="E207:J207"/>
    <mergeCell ref="K207:L207"/>
    <mergeCell ref="M207:N207"/>
    <mergeCell ref="O207:P207"/>
    <mergeCell ref="A201:B201"/>
    <mergeCell ref="C201:J201"/>
    <mergeCell ref="K201:L201"/>
    <mergeCell ref="M201:N201"/>
    <mergeCell ref="O201:P201"/>
    <mergeCell ref="A202:B202"/>
    <mergeCell ref="C202:D202"/>
    <mergeCell ref="E202:J202"/>
    <mergeCell ref="K202:L202"/>
    <mergeCell ref="M202:N202"/>
    <mergeCell ref="O202:P202"/>
    <mergeCell ref="A203:B203"/>
    <mergeCell ref="C203:D203"/>
    <mergeCell ref="E203:J203"/>
    <mergeCell ref="K203:L203"/>
    <mergeCell ref="M203:N203"/>
    <mergeCell ref="O203:P203"/>
    <mergeCell ref="A198:B198"/>
    <mergeCell ref="C198:D198"/>
    <mergeCell ref="E198:J198"/>
    <mergeCell ref="K198:L198"/>
    <mergeCell ref="M198:N198"/>
    <mergeCell ref="O198:P198"/>
    <mergeCell ref="A199:B199"/>
    <mergeCell ref="C199:D199"/>
    <mergeCell ref="E199:J199"/>
    <mergeCell ref="K199:L199"/>
    <mergeCell ref="M199:N199"/>
    <mergeCell ref="O199:P199"/>
    <mergeCell ref="A200:B200"/>
    <mergeCell ref="C200:J200"/>
    <mergeCell ref="K200:L200"/>
    <mergeCell ref="M200:N200"/>
    <mergeCell ref="O200:P200"/>
    <mergeCell ref="A195:B195"/>
    <mergeCell ref="C195:D195"/>
    <mergeCell ref="E195:J195"/>
    <mergeCell ref="K195:L195"/>
    <mergeCell ref="M195:N195"/>
    <mergeCell ref="O195:P195"/>
    <mergeCell ref="A196:B196"/>
    <mergeCell ref="C196:D196"/>
    <mergeCell ref="E196:J196"/>
    <mergeCell ref="K196:L196"/>
    <mergeCell ref="M196:N196"/>
    <mergeCell ref="O196:P196"/>
    <mergeCell ref="A197:B197"/>
    <mergeCell ref="C197:D197"/>
    <mergeCell ref="E197:J197"/>
    <mergeCell ref="K197:L197"/>
    <mergeCell ref="M197:N197"/>
    <mergeCell ref="O197:P197"/>
    <mergeCell ref="A192:B192"/>
    <mergeCell ref="C192:D192"/>
    <mergeCell ref="E192:J192"/>
    <mergeCell ref="K192:L192"/>
    <mergeCell ref="M192:N192"/>
    <mergeCell ref="O192:P192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89:B189"/>
    <mergeCell ref="C189:D189"/>
    <mergeCell ref="E189:J189"/>
    <mergeCell ref="K189:L189"/>
    <mergeCell ref="M189:N189"/>
    <mergeCell ref="O189:P189"/>
    <mergeCell ref="A190:B190"/>
    <mergeCell ref="C190:D190"/>
    <mergeCell ref="E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3:B183"/>
    <mergeCell ref="C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J182"/>
    <mergeCell ref="K182:L182"/>
    <mergeCell ref="M182:N182"/>
    <mergeCell ref="O182:P182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67:B167"/>
    <mergeCell ref="C167:J167"/>
    <mergeCell ref="K167:L167"/>
    <mergeCell ref="M167:N167"/>
    <mergeCell ref="O167:P167"/>
    <mergeCell ref="A168:B168"/>
    <mergeCell ref="C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0:B160"/>
    <mergeCell ref="C160:D160"/>
    <mergeCell ref="E160:J160"/>
    <mergeCell ref="K160:L160"/>
    <mergeCell ref="M160:N160"/>
    <mergeCell ref="O160:P160"/>
    <mergeCell ref="A161:B161"/>
    <mergeCell ref="C161:J161"/>
    <mergeCell ref="K161:L161"/>
    <mergeCell ref="M161:N161"/>
    <mergeCell ref="O161:P161"/>
    <mergeCell ref="A162:B162"/>
    <mergeCell ref="C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1:B151"/>
    <mergeCell ref="C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D147"/>
    <mergeCell ref="E147:J147"/>
    <mergeCell ref="K147:L147"/>
    <mergeCell ref="M147:N147"/>
    <mergeCell ref="O147:P147"/>
    <mergeCell ref="A141:B141"/>
    <mergeCell ref="C141:D141"/>
    <mergeCell ref="E141:J141"/>
    <mergeCell ref="K141:L141"/>
    <mergeCell ref="M141:N141"/>
    <mergeCell ref="O141:P141"/>
    <mergeCell ref="A142:B142"/>
    <mergeCell ref="C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38:B138"/>
    <mergeCell ref="C138:D138"/>
    <mergeCell ref="E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34:B134"/>
    <mergeCell ref="C134:D134"/>
    <mergeCell ref="E134:J134"/>
    <mergeCell ref="K134:L134"/>
    <mergeCell ref="M134:N134"/>
    <mergeCell ref="O134:P134"/>
    <mergeCell ref="A135:B135"/>
    <mergeCell ref="C135:J135"/>
    <mergeCell ref="K135:L135"/>
    <mergeCell ref="M135:N135"/>
    <mergeCell ref="O135:P135"/>
    <mergeCell ref="A136:B136"/>
    <mergeCell ref="C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1:B131"/>
    <mergeCell ref="C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J130"/>
    <mergeCell ref="K130:L130"/>
    <mergeCell ref="M130:N130"/>
    <mergeCell ref="O130:P130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2:B122"/>
    <mergeCell ref="C122:D122"/>
    <mergeCell ref="E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06:B106"/>
    <mergeCell ref="C106:J106"/>
    <mergeCell ref="K106:L106"/>
    <mergeCell ref="M106:N106"/>
    <mergeCell ref="O106:P106"/>
    <mergeCell ref="A107:B107"/>
    <mergeCell ref="C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J102"/>
    <mergeCell ref="K102:L102"/>
    <mergeCell ref="M102:N102"/>
    <mergeCell ref="O102:P102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D99"/>
    <mergeCell ref="E99:J99"/>
    <mergeCell ref="K99:L99"/>
    <mergeCell ref="M99:N99"/>
    <mergeCell ref="O99:P99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1:B81"/>
    <mergeCell ref="C81:J81"/>
    <mergeCell ref="K81:L81"/>
    <mergeCell ref="M81:N81"/>
    <mergeCell ref="O81:P81"/>
    <mergeCell ref="A82:B82"/>
    <mergeCell ref="C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78:B78"/>
    <mergeCell ref="C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66:B66"/>
    <mergeCell ref="C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J65"/>
    <mergeCell ref="K65:L65"/>
    <mergeCell ref="M65:N65"/>
    <mergeCell ref="O65:P65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54:B54"/>
    <mergeCell ref="C54:D54"/>
    <mergeCell ref="E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45:B45"/>
    <mergeCell ref="C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J44"/>
    <mergeCell ref="K44:L44"/>
    <mergeCell ref="M44:N44"/>
    <mergeCell ref="O44:P44"/>
    <mergeCell ref="A39:B39"/>
    <mergeCell ref="C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J38"/>
    <mergeCell ref="K38:L38"/>
    <mergeCell ref="M38:N38"/>
    <mergeCell ref="O38:P38"/>
    <mergeCell ref="A32:B32"/>
    <mergeCell ref="C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J35"/>
    <mergeCell ref="K35:L35"/>
    <mergeCell ref="M35:N35"/>
    <mergeCell ref="O35:P35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J31"/>
    <mergeCell ref="K31:L31"/>
    <mergeCell ref="M31:N31"/>
    <mergeCell ref="O31:P31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K12:L12"/>
    <mergeCell ref="M12:N12"/>
    <mergeCell ref="O12:P12"/>
    <mergeCell ref="A12:B12"/>
    <mergeCell ref="C12:D12"/>
    <mergeCell ref="E12:J12"/>
    <mergeCell ref="A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2:B2"/>
    <mergeCell ref="A3:B3"/>
    <mergeCell ref="A4:B4"/>
    <mergeCell ref="A5:B5"/>
    <mergeCell ref="A7:P7"/>
    <mergeCell ref="A8:P8"/>
    <mergeCell ref="A9:P9"/>
    <mergeCell ref="K10:L10"/>
    <mergeCell ref="M10:N10"/>
    <mergeCell ref="O10:P10"/>
    <mergeCell ref="A10:B10"/>
    <mergeCell ref="C10:J10"/>
    <mergeCell ref="K11:L11"/>
    <mergeCell ref="M11:N11"/>
    <mergeCell ref="O11:P11"/>
    <mergeCell ref="A11:B11"/>
    <mergeCell ref="C11:J11"/>
    <mergeCell ref="A6:P6"/>
  </mergeCells>
  <pageMargins left="0.25" right="0.25" top="0.75" bottom="0.75" header="0.3" footer="0.3"/>
  <pageSetup paperSize="9" scale="7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E3F7-831E-4D90-9A77-4EE9A72FFE7F}">
  <dimension ref="A1:I63"/>
  <sheetViews>
    <sheetView workbookViewId="0">
      <selection activeCell="K28" sqref="K28"/>
    </sheetView>
  </sheetViews>
  <sheetFormatPr defaultRowHeight="15" x14ac:dyDescent="0.25"/>
  <cols>
    <col min="3" max="3" width="11.85546875" customWidth="1"/>
    <col min="4" max="4" width="15.7109375" customWidth="1"/>
    <col min="5" max="5" width="15" customWidth="1"/>
    <col min="6" max="6" width="18.28515625" customWidth="1"/>
    <col min="7" max="7" width="17.85546875" customWidth="1"/>
  </cols>
  <sheetData>
    <row r="1" spans="1:9" x14ac:dyDescent="0.25">
      <c r="A1" t="s">
        <v>0</v>
      </c>
      <c r="H1" s="2"/>
    </row>
    <row r="2" spans="1:9" x14ac:dyDescent="0.25">
      <c r="A2" s="75" t="s">
        <v>2</v>
      </c>
      <c r="B2" s="75"/>
      <c r="H2" s="3"/>
    </row>
    <row r="3" spans="1:9" x14ac:dyDescent="0.25">
      <c r="A3" s="75" t="s">
        <v>4</v>
      </c>
      <c r="B3" s="75"/>
    </row>
    <row r="4" spans="1:9" x14ac:dyDescent="0.25">
      <c r="A4" s="75" t="s">
        <v>5</v>
      </c>
      <c r="B4" s="75"/>
    </row>
    <row r="5" spans="1:9" x14ac:dyDescent="0.25">
      <c r="A5" s="75" t="s">
        <v>6</v>
      </c>
      <c r="B5" s="75"/>
    </row>
    <row r="6" spans="1:9" ht="15.75" x14ac:dyDescent="0.25">
      <c r="A6" s="76" t="s">
        <v>320</v>
      </c>
      <c r="B6" s="77"/>
      <c r="C6" s="77"/>
      <c r="D6" s="77"/>
      <c r="E6" s="77"/>
      <c r="F6" s="77"/>
      <c r="G6" s="77"/>
      <c r="H6" s="77"/>
    </row>
    <row r="7" spans="1:9" ht="18.75" x14ac:dyDescent="0.3">
      <c r="A7" s="82" t="s">
        <v>321</v>
      </c>
      <c r="B7" s="79"/>
      <c r="C7" s="79"/>
      <c r="D7" s="79"/>
      <c r="E7" s="79"/>
      <c r="F7" s="79"/>
      <c r="G7" s="79"/>
      <c r="H7" s="79"/>
      <c r="I7" s="11"/>
    </row>
    <row r="8" spans="1:9" x14ac:dyDescent="0.25">
      <c r="A8" s="74" t="s">
        <v>7</v>
      </c>
      <c r="B8" s="75"/>
      <c r="C8" s="75"/>
      <c r="D8" s="75"/>
      <c r="E8" s="75"/>
      <c r="F8" s="75"/>
      <c r="G8" s="75"/>
      <c r="H8" s="75"/>
    </row>
    <row r="9" spans="1:9" x14ac:dyDescent="0.25">
      <c r="A9" s="26"/>
    </row>
    <row r="10" spans="1:9" x14ac:dyDescent="0.25">
      <c r="A10" s="27" t="s">
        <v>327</v>
      </c>
      <c r="B10" s="27"/>
      <c r="C10" s="27"/>
    </row>
    <row r="12" spans="1:9" ht="35.25" customHeight="1" x14ac:dyDescent="0.25">
      <c r="A12" s="232" t="s">
        <v>314</v>
      </c>
      <c r="B12" s="233"/>
      <c r="C12" s="234"/>
      <c r="D12" s="33" t="s">
        <v>323</v>
      </c>
      <c r="E12" s="33" t="s">
        <v>324</v>
      </c>
      <c r="F12" s="33" t="s">
        <v>325</v>
      </c>
      <c r="G12" s="33" t="s">
        <v>326</v>
      </c>
    </row>
    <row r="13" spans="1:9" x14ac:dyDescent="0.25">
      <c r="A13" s="30" t="s">
        <v>322</v>
      </c>
      <c r="B13" s="31"/>
      <c r="C13" s="32"/>
      <c r="D13" s="38">
        <v>2646.8</v>
      </c>
      <c r="E13" s="38">
        <v>13234</v>
      </c>
      <c r="F13" s="38">
        <v>0</v>
      </c>
      <c r="G13" s="38">
        <v>6464</v>
      </c>
    </row>
    <row r="14" spans="1:9" x14ac:dyDescent="0.25">
      <c r="A14" s="30" t="s">
        <v>315</v>
      </c>
      <c r="B14" s="31"/>
      <c r="C14" s="32"/>
      <c r="D14" s="38">
        <f>12400+7987.2</f>
        <v>20387.2</v>
      </c>
      <c r="E14" s="38">
        <v>20387.2</v>
      </c>
      <c r="F14" s="38">
        <v>0</v>
      </c>
      <c r="G14" s="38">
        <v>0</v>
      </c>
    </row>
    <row r="15" spans="1:9" x14ac:dyDescent="0.25">
      <c r="A15" s="35" t="s">
        <v>316</v>
      </c>
      <c r="B15" s="36"/>
      <c r="C15" s="37"/>
      <c r="D15" s="39">
        <f>D14+D13</f>
        <v>23034</v>
      </c>
      <c r="E15" s="39">
        <f>E13+E14</f>
        <v>33621.199999999997</v>
      </c>
      <c r="F15" s="39">
        <f>F13+F14</f>
        <v>0</v>
      </c>
      <c r="G15" s="39">
        <f>G13+G14</f>
        <v>6464</v>
      </c>
    </row>
    <row r="16" spans="1:9" ht="16.5" customHeight="1" x14ac:dyDescent="0.25"/>
    <row r="17" spans="1:7" ht="16.5" customHeight="1" x14ac:dyDescent="0.25"/>
    <row r="18" spans="1:7" ht="16.5" customHeight="1" x14ac:dyDescent="0.25">
      <c r="A18" s="27" t="s">
        <v>328</v>
      </c>
    </row>
    <row r="19" spans="1:7" ht="16.5" customHeight="1" x14ac:dyDescent="0.25">
      <c r="A19" s="27"/>
    </row>
    <row r="20" spans="1:7" ht="48.75" customHeight="1" x14ac:dyDescent="0.25">
      <c r="A20" s="232" t="s">
        <v>317</v>
      </c>
      <c r="B20" s="233"/>
      <c r="C20" s="234"/>
      <c r="D20" s="33" t="s">
        <v>318</v>
      </c>
      <c r="E20" s="40" t="s">
        <v>319</v>
      </c>
      <c r="F20" s="44"/>
      <c r="G20" s="45"/>
    </row>
    <row r="21" spans="1:7" ht="16.5" customHeight="1" x14ac:dyDescent="0.25">
      <c r="A21" s="30" t="s">
        <v>329</v>
      </c>
      <c r="B21" s="31"/>
      <c r="C21" s="32"/>
      <c r="D21" s="38">
        <f>2646.8+6464</f>
        <v>9110.7999999999993</v>
      </c>
      <c r="E21" s="41">
        <f>D21</f>
        <v>9110.7999999999993</v>
      </c>
      <c r="F21" s="46"/>
      <c r="G21" s="47"/>
    </row>
    <row r="22" spans="1:7" ht="33" customHeight="1" x14ac:dyDescent="0.25">
      <c r="A22" s="235" t="s">
        <v>330</v>
      </c>
      <c r="B22" s="235"/>
      <c r="C22" s="236"/>
      <c r="D22" s="38">
        <v>7987.2</v>
      </c>
      <c r="E22" s="41">
        <v>7987.2</v>
      </c>
      <c r="F22" s="46"/>
      <c r="G22" s="47"/>
    </row>
    <row r="23" spans="1:7" ht="33.75" customHeight="1" x14ac:dyDescent="0.25">
      <c r="A23" s="235" t="s">
        <v>331</v>
      </c>
      <c r="B23" s="235"/>
      <c r="C23" s="236"/>
      <c r="D23" s="38">
        <v>12400</v>
      </c>
      <c r="E23" s="41">
        <v>12400</v>
      </c>
      <c r="F23" s="46"/>
      <c r="G23" s="47"/>
    </row>
    <row r="24" spans="1:7" ht="16.5" customHeight="1" x14ac:dyDescent="0.25">
      <c r="A24" s="35" t="s">
        <v>316</v>
      </c>
      <c r="B24" s="36"/>
      <c r="C24" s="37"/>
      <c r="D24" s="39">
        <f>D21+D22+D23</f>
        <v>29498</v>
      </c>
      <c r="E24" s="42">
        <f>E21+E22+E23</f>
        <v>29498</v>
      </c>
      <c r="F24" s="48"/>
      <c r="G24" s="49"/>
    </row>
    <row r="25" spans="1:7" ht="16.5" customHeight="1" x14ac:dyDescent="0.25">
      <c r="A25" s="27"/>
      <c r="E25" s="43"/>
      <c r="F25" s="43"/>
      <c r="G25" s="43"/>
    </row>
    <row r="26" spans="1:7" x14ac:dyDescent="0.25">
      <c r="A26" s="27"/>
    </row>
    <row r="27" spans="1:7" x14ac:dyDescent="0.25">
      <c r="A27" s="27"/>
    </row>
    <row r="28" spans="1:7" x14ac:dyDescent="0.25">
      <c r="A28" s="27"/>
    </row>
    <row r="30" spans="1:7" x14ac:dyDescent="0.25">
      <c r="A30" s="28"/>
    </row>
    <row r="31" spans="1:7" x14ac:dyDescent="0.25">
      <c r="A31" s="28"/>
    </row>
    <row r="32" spans="1:7" x14ac:dyDescent="0.25">
      <c r="A32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  <row r="47" spans="1:1" x14ac:dyDescent="0.25">
      <c r="A47" s="28"/>
    </row>
    <row r="53" spans="1:1" x14ac:dyDescent="0.25">
      <c r="A53" s="28"/>
    </row>
    <row r="54" spans="1:1" x14ac:dyDescent="0.25">
      <c r="A54" s="28"/>
    </row>
    <row r="56" spans="1:1" x14ac:dyDescent="0.25">
      <c r="A56" s="28"/>
    </row>
    <row r="57" spans="1:1" x14ac:dyDescent="0.25">
      <c r="A57" s="28"/>
    </row>
    <row r="59" spans="1:1" x14ac:dyDescent="0.25">
      <c r="A59" s="28"/>
    </row>
    <row r="60" spans="1:1" x14ac:dyDescent="0.25">
      <c r="A60" s="28"/>
    </row>
    <row r="62" spans="1:1" x14ac:dyDescent="0.25">
      <c r="A62" s="28"/>
    </row>
    <row r="63" spans="1:1" x14ac:dyDescent="0.25">
      <c r="A63" s="28"/>
    </row>
  </sheetData>
  <mergeCells count="11">
    <mergeCell ref="A7:H7"/>
    <mergeCell ref="A2:B2"/>
    <mergeCell ref="A3:B3"/>
    <mergeCell ref="A4:B4"/>
    <mergeCell ref="A5:B5"/>
    <mergeCell ref="A6:H6"/>
    <mergeCell ref="A8:H8"/>
    <mergeCell ref="A12:C12"/>
    <mergeCell ref="A20:C20"/>
    <mergeCell ref="A22:C22"/>
    <mergeCell ref="A23:C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Izvještaj o izvršenju financijs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Korištenje sredstava fondova EU</vt:lpstr>
      <vt:lpstr>Stanje potraživanja i dospjele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Nataša Petrak</cp:lastModifiedBy>
  <cp:lastPrinted>2026-03-31T06:44:41Z</cp:lastPrinted>
  <dcterms:created xsi:type="dcterms:W3CDTF">2026-03-12T14:15:05Z</dcterms:created>
  <dcterms:modified xsi:type="dcterms:W3CDTF">2026-03-31T06:54:57Z</dcterms:modified>
</cp:coreProperties>
</file>